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8_{3338A829-74EE-42D6-ACE1-72E5CFF5ACC7}" xr6:coauthVersionLast="47" xr6:coauthVersionMax="47" xr10:uidLastSave="{00000000-0000-0000-0000-000000000000}"/>
  <bookViews>
    <workbookView xWindow="-120" yWindow="-120" windowWidth="29040" windowHeight="15990" tabRatio="868" activeTab="11" xr2:uid="{00000000-000D-0000-FFFF-FFFF00000000}"/>
  </bookViews>
  <sheets>
    <sheet name="Splošno" sheetId="105" r:id="rId1"/>
    <sheet name="REKAPITULACIJA " sheetId="7" r:id="rId2"/>
    <sheet name="FEKALNI 1A" sheetId="126" r:id="rId3"/>
    <sheet name="FEKALNI 1B" sheetId="127" r:id="rId4"/>
    <sheet name="FEKALNI 2" sheetId="128" r:id="rId5"/>
    <sheet name="FEKALNI 2.1" sheetId="129" r:id="rId6"/>
    <sheet name="FEKALNI 2.2" sheetId="130" r:id="rId7"/>
    <sheet name="FEKALNI 2.3" sheetId="131" r:id="rId8"/>
    <sheet name="VODOVOD 1A" sheetId="125" r:id="rId9"/>
    <sheet name="VODOVOD 1B" sheetId="132" r:id="rId10"/>
    <sheet name="METEORNA" sheetId="104" r:id="rId11"/>
    <sheet name="RAZNA DELA" sheetId="113" r:id="rId12"/>
  </sheets>
  <definedNames>
    <definedName name="B">#REF!</definedName>
    <definedName name="CENA" localSheetId="2">#REF!</definedName>
    <definedName name="CENA" localSheetId="3">#REF!</definedName>
    <definedName name="CENA" localSheetId="4">#REF!</definedName>
    <definedName name="CENA" localSheetId="5">#REF!</definedName>
    <definedName name="CENA" localSheetId="6">#REF!</definedName>
    <definedName name="CENA" localSheetId="7">#REF!</definedName>
    <definedName name="CENA" localSheetId="10">#REF!</definedName>
    <definedName name="CENA" localSheetId="11">#REF!</definedName>
    <definedName name="CENA" localSheetId="0">#REF!</definedName>
    <definedName name="CENA" localSheetId="8">#REF!</definedName>
    <definedName name="CENA" localSheetId="9">#REF!</definedName>
    <definedName name="CENA">#REF!</definedName>
    <definedName name="g">#REF!</definedName>
    <definedName name="JEKLO" localSheetId="10">#REF!</definedName>
    <definedName name="JEKLO" localSheetId="11">#REF!</definedName>
    <definedName name="JEKLO" localSheetId="0">#REF!</definedName>
    <definedName name="JEKLO">#REF!</definedName>
    <definedName name="JEKLO_SD" localSheetId="10">#REF!</definedName>
    <definedName name="JEKLO_SD" localSheetId="11">#REF!</definedName>
    <definedName name="JEKLO_SD" localSheetId="0">#REF!</definedName>
    <definedName name="JEKLO_SD">#REF!</definedName>
    <definedName name="KOLIC" localSheetId="10">#REF!</definedName>
    <definedName name="KOLIC" localSheetId="11">#REF!</definedName>
    <definedName name="KOLIC" localSheetId="0">#REF!</definedName>
    <definedName name="KOLIC">#REF!</definedName>
    <definedName name="_xlnm.Print_Area" localSheetId="3">'FEKALNI 1B'!$A$1:$F$76</definedName>
    <definedName name="_xlnm.Print_Area" localSheetId="4">'FEKALNI 2'!$A$1:$F$59</definedName>
    <definedName name="_xlnm.Print_Area" localSheetId="5">'FEKALNI 2.1'!$A$1:$F$78</definedName>
    <definedName name="_xlnm.Print_Area" localSheetId="6">'FEKALNI 2.2'!$A$1:$F$61</definedName>
    <definedName name="_xlnm.Print_Area" localSheetId="7">'FEKALNI 2.3'!$A$1:$F$87</definedName>
    <definedName name="_xlnm.Print_Area" localSheetId="10">METEORNA!$A$1:$F$48</definedName>
    <definedName name="_xlnm.Print_Area" localSheetId="11">'RAZNA DELA'!$A$1:$F$21</definedName>
    <definedName name="_xlnm.Print_Area" localSheetId="1">'REKAPITULACIJA '!$A$1:$C$31</definedName>
    <definedName name="_xlnm.Print_Area" localSheetId="0">Splošno!$A$1:$B$52</definedName>
    <definedName name="_xlnm.Print_Area" localSheetId="8">'VODOVOD 1A'!$A$1:$F$101</definedName>
    <definedName name="_xlnm.Print_Area" localSheetId="9">'VODOVOD 1B'!$A$1:$F$77</definedName>
    <definedName name="_xlnm.Print_Titles" localSheetId="3">'FEKALNI 1B'!$3:$4</definedName>
    <definedName name="_xlnm.Print_Titles" localSheetId="4">'FEKALNI 2'!$3:$4</definedName>
    <definedName name="_xlnm.Print_Titles" localSheetId="5">'FEKALNI 2.1'!$3:$4</definedName>
    <definedName name="_xlnm.Print_Titles" localSheetId="6">'FEKALNI 2.2'!$3:$4</definedName>
    <definedName name="_xlnm.Print_Titles" localSheetId="7">'FEKALNI 2.3'!$3:$4</definedName>
    <definedName name="_xlnm.Print_Titles" localSheetId="10">METEORNA!$3:$4</definedName>
    <definedName name="_xlnm.Print_Titles" localSheetId="11">'RAZNA DELA'!$3:$4</definedName>
    <definedName name="_xlnm.Print_Titles" localSheetId="8">'VODOVOD 1A'!$3:$4</definedName>
    <definedName name="_xlnm.Print_Titles" localSheetId="9">'VODOVOD 1B'!$3:$4</definedName>
    <definedName name="x">#REF!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 i="113" l="1"/>
  <c r="F8" i="113"/>
  <c r="F11" i="113" s="1"/>
  <c r="F35" i="104"/>
  <c r="F24" i="104"/>
  <c r="F25" i="104"/>
  <c r="F26" i="104"/>
  <c r="F27" i="104"/>
  <c r="F28" i="104"/>
  <c r="F29" i="104"/>
  <c r="F15" i="104"/>
  <c r="F16" i="104"/>
  <c r="F17" i="104"/>
  <c r="F9" i="104"/>
  <c r="F34" i="104"/>
  <c r="F23" i="104"/>
  <c r="F14" i="104"/>
  <c r="F8" i="104"/>
  <c r="F63" i="132" l="1"/>
  <c r="F47" i="132"/>
  <c r="F48" i="132"/>
  <c r="F49" i="132"/>
  <c r="F50" i="132"/>
  <c r="F51" i="132"/>
  <c r="F52" i="132"/>
  <c r="F53" i="132"/>
  <c r="F54" i="132"/>
  <c r="F55" i="132"/>
  <c r="F33" i="132"/>
  <c r="F34" i="132"/>
  <c r="F35" i="132"/>
  <c r="F36" i="132"/>
  <c r="F37" i="132"/>
  <c r="F38" i="132"/>
  <c r="F39" i="132"/>
  <c r="F40" i="132"/>
  <c r="F9" i="132"/>
  <c r="F10" i="132"/>
  <c r="F11" i="132"/>
  <c r="F12" i="132"/>
  <c r="F13" i="132"/>
  <c r="F14" i="132"/>
  <c r="F15" i="132"/>
  <c r="F16" i="132"/>
  <c r="F17" i="132"/>
  <c r="F18" i="132"/>
  <c r="F19" i="132"/>
  <c r="F20" i="132"/>
  <c r="F21" i="132"/>
  <c r="F22" i="132"/>
  <c r="F23" i="132"/>
  <c r="F24" i="132"/>
  <c r="F25" i="132"/>
  <c r="F26" i="132"/>
  <c r="F27" i="132"/>
  <c r="F62" i="132"/>
  <c r="F46" i="132"/>
  <c r="F32" i="132"/>
  <c r="F8" i="132"/>
  <c r="F84" i="125"/>
  <c r="F85" i="125"/>
  <c r="F86" i="125"/>
  <c r="F87" i="125"/>
  <c r="F48" i="125"/>
  <c r="F50" i="125"/>
  <c r="F51" i="125"/>
  <c r="F52" i="125"/>
  <c r="F54" i="125"/>
  <c r="F55" i="125"/>
  <c r="F56" i="125"/>
  <c r="F57" i="125"/>
  <c r="F58" i="125"/>
  <c r="F59" i="125"/>
  <c r="F60" i="125"/>
  <c r="F61" i="125"/>
  <c r="F62" i="125"/>
  <c r="F63" i="125"/>
  <c r="F64" i="125"/>
  <c r="F65" i="125"/>
  <c r="F66" i="125"/>
  <c r="F67" i="125"/>
  <c r="F68" i="125"/>
  <c r="F70" i="125"/>
  <c r="F71" i="125"/>
  <c r="F72" i="125"/>
  <c r="F73" i="125"/>
  <c r="F74" i="125"/>
  <c r="F75" i="125"/>
  <c r="F76" i="125"/>
  <c r="F33" i="125"/>
  <c r="F34" i="125"/>
  <c r="F35" i="125"/>
  <c r="F36" i="125"/>
  <c r="F37" i="125"/>
  <c r="F38" i="125"/>
  <c r="F39" i="125"/>
  <c r="F40" i="125"/>
  <c r="F41" i="125"/>
  <c r="F9" i="125"/>
  <c r="F10" i="125"/>
  <c r="F11" i="125"/>
  <c r="F12" i="125"/>
  <c r="F13" i="125"/>
  <c r="F14" i="125"/>
  <c r="F15" i="125"/>
  <c r="F16" i="125"/>
  <c r="F17" i="125"/>
  <c r="F18" i="125"/>
  <c r="F19" i="125"/>
  <c r="F20" i="125"/>
  <c r="F21" i="125"/>
  <c r="F22" i="125"/>
  <c r="F23" i="125"/>
  <c r="F24" i="125"/>
  <c r="F25" i="125"/>
  <c r="F26" i="125"/>
  <c r="F27" i="125"/>
  <c r="F83" i="125"/>
  <c r="F46" i="125"/>
  <c r="F32" i="125"/>
  <c r="F8" i="125"/>
  <c r="F74" i="131" l="1"/>
  <c r="F55" i="131"/>
  <c r="F56" i="131"/>
  <c r="F57" i="131"/>
  <c r="F62" i="131"/>
  <c r="F67" i="131"/>
  <c r="F54" i="131"/>
  <c r="F39" i="131"/>
  <c r="F40" i="131"/>
  <c r="F41" i="131"/>
  <c r="F42" i="131"/>
  <c r="F43" i="131"/>
  <c r="F44" i="131"/>
  <c r="F45" i="131"/>
  <c r="F46" i="131"/>
  <c r="F47" i="131"/>
  <c r="F48" i="131"/>
  <c r="F24" i="131"/>
  <c r="F25" i="131"/>
  <c r="F26" i="131"/>
  <c r="F27" i="131"/>
  <c r="F28" i="131"/>
  <c r="F29" i="131"/>
  <c r="F30" i="131"/>
  <c r="F31" i="131"/>
  <c r="F32" i="131"/>
  <c r="F33" i="131"/>
  <c r="F10" i="131"/>
  <c r="F11" i="131"/>
  <c r="F12" i="131"/>
  <c r="F13" i="131"/>
  <c r="F14" i="131"/>
  <c r="F15" i="131"/>
  <c r="F16" i="131"/>
  <c r="F17" i="131"/>
  <c r="F18" i="131"/>
  <c r="F38" i="131"/>
  <c r="F23" i="131"/>
  <c r="F8" i="131"/>
  <c r="F49" i="130"/>
  <c r="F36" i="130"/>
  <c r="F37" i="130"/>
  <c r="F42" i="130"/>
  <c r="F20" i="130"/>
  <c r="F21" i="130"/>
  <c r="F22" i="130"/>
  <c r="F23" i="130"/>
  <c r="F24" i="130"/>
  <c r="F25" i="130"/>
  <c r="F26" i="130"/>
  <c r="F27" i="130"/>
  <c r="F28" i="130"/>
  <c r="F29" i="130"/>
  <c r="F35" i="130"/>
  <c r="F19" i="130"/>
  <c r="F8" i="130"/>
  <c r="F65" i="129"/>
  <c r="F47" i="129"/>
  <c r="F48" i="129"/>
  <c r="F53" i="129"/>
  <c r="F58" i="129"/>
  <c r="F31" i="129"/>
  <c r="F32" i="129"/>
  <c r="F33" i="129"/>
  <c r="F34" i="129"/>
  <c r="F35" i="129"/>
  <c r="F36" i="129"/>
  <c r="F37" i="129"/>
  <c r="F38" i="129"/>
  <c r="F39" i="129"/>
  <c r="F40" i="129"/>
  <c r="F20" i="129"/>
  <c r="F21" i="129"/>
  <c r="F22" i="129"/>
  <c r="F23" i="129"/>
  <c r="F24" i="129"/>
  <c r="F25" i="129"/>
  <c r="F10" i="129"/>
  <c r="F11" i="129"/>
  <c r="F12" i="129"/>
  <c r="F13" i="129"/>
  <c r="F14" i="129"/>
  <c r="F46" i="129"/>
  <c r="F30" i="129"/>
  <c r="F19" i="129"/>
  <c r="F8" i="129"/>
  <c r="F46" i="128"/>
  <c r="F38" i="128"/>
  <c r="F39" i="128"/>
  <c r="F17" i="128"/>
  <c r="F18" i="128"/>
  <c r="F19" i="128"/>
  <c r="F20" i="128"/>
  <c r="F21" i="128"/>
  <c r="F22" i="128"/>
  <c r="F23" i="128"/>
  <c r="F24" i="128"/>
  <c r="F25" i="128"/>
  <c r="F26" i="128"/>
  <c r="F10" i="128"/>
  <c r="F11" i="128"/>
  <c r="F9" i="128"/>
  <c r="F37" i="128"/>
  <c r="F31" i="128"/>
  <c r="F16" i="128"/>
  <c r="F8" i="128"/>
  <c r="F64" i="127"/>
  <c r="F46" i="127"/>
  <c r="F47" i="127"/>
  <c r="F52" i="127"/>
  <c r="F57" i="127"/>
  <c r="F30" i="127"/>
  <c r="F31" i="127"/>
  <c r="F32" i="127"/>
  <c r="F33" i="127"/>
  <c r="F34" i="127"/>
  <c r="F35" i="127"/>
  <c r="F36" i="127"/>
  <c r="F37" i="127"/>
  <c r="F38" i="127"/>
  <c r="F39" i="127"/>
  <c r="F19" i="127"/>
  <c r="F20" i="127"/>
  <c r="F21" i="127"/>
  <c r="F22" i="127"/>
  <c r="F23" i="127"/>
  <c r="F24" i="127"/>
  <c r="F45" i="127"/>
  <c r="F29" i="127"/>
  <c r="F18" i="127"/>
  <c r="F10" i="127"/>
  <c r="F11" i="127"/>
  <c r="F12" i="127"/>
  <c r="F13" i="127"/>
  <c r="F8" i="127"/>
  <c r="F55" i="126"/>
  <c r="F56" i="126"/>
  <c r="F61" i="126"/>
  <c r="F66" i="126"/>
  <c r="F73" i="126"/>
  <c r="F54" i="126"/>
  <c r="F35" i="126"/>
  <c r="F25" i="126"/>
  <c r="F26" i="126"/>
  <c r="F27" i="126"/>
  <c r="F28" i="126"/>
  <c r="F29" i="126"/>
  <c r="F30" i="126"/>
  <c r="F24" i="126"/>
  <c r="F10" i="126"/>
  <c r="F11" i="126"/>
  <c r="F12" i="126"/>
  <c r="F13" i="126"/>
  <c r="F14" i="126"/>
  <c r="F15" i="126"/>
  <c r="F17" i="126"/>
  <c r="F19" i="126"/>
  <c r="F8" i="126"/>
  <c r="F13" i="113" l="1"/>
  <c r="F47" i="126" l="1"/>
  <c r="F14" i="130" l="1"/>
  <c r="F13" i="130"/>
  <c r="F12" i="130"/>
  <c r="A8" i="127"/>
  <c r="D56" i="132"/>
  <c r="F56" i="132" s="1"/>
  <c r="F57" i="132" s="1"/>
  <c r="B15" i="7"/>
  <c r="B13" i="7"/>
  <c r="B12" i="7"/>
  <c r="B11" i="7"/>
  <c r="B10" i="7"/>
  <c r="B9" i="7"/>
  <c r="B76" i="132"/>
  <c r="B75" i="132"/>
  <c r="B74" i="132"/>
  <c r="B73" i="132"/>
  <c r="B72" i="132"/>
  <c r="A8" i="132"/>
  <c r="D72" i="131"/>
  <c r="F9" i="131"/>
  <c r="A8" i="131"/>
  <c r="D47" i="130"/>
  <c r="F11" i="130"/>
  <c r="F10" i="130"/>
  <c r="F9" i="130"/>
  <c r="A8" i="130"/>
  <c r="D63" i="129"/>
  <c r="A8" i="129"/>
  <c r="D44" i="128"/>
  <c r="F44" i="128" s="1"/>
  <c r="F32" i="128"/>
  <c r="A8" i="128"/>
  <c r="A9" i="128" s="1"/>
  <c r="D62" i="127"/>
  <c r="F62" i="127" s="1"/>
  <c r="F9" i="127"/>
  <c r="F14" i="127" s="1"/>
  <c r="F46" i="126"/>
  <c r="F45" i="126"/>
  <c r="F44" i="126"/>
  <c r="F43" i="126"/>
  <c r="F42" i="126"/>
  <c r="F40" i="126"/>
  <c r="F39" i="126"/>
  <c r="F38" i="126"/>
  <c r="F37" i="126"/>
  <c r="F36" i="126"/>
  <c r="F28" i="132" l="1"/>
  <c r="F72" i="132" s="1"/>
  <c r="F41" i="132"/>
  <c r="F73" i="132" s="1"/>
  <c r="D73" i="131"/>
  <c r="F73" i="131" s="1"/>
  <c r="F72" i="131"/>
  <c r="F34" i="131"/>
  <c r="F81" i="131" s="1"/>
  <c r="F19" i="131"/>
  <c r="F80" i="131" s="1"/>
  <c r="F49" i="131"/>
  <c r="F82" i="131" s="1"/>
  <c r="F68" i="131"/>
  <c r="F83" i="131" s="1"/>
  <c r="F30" i="130"/>
  <c r="F56" i="130" s="1"/>
  <c r="F15" i="130"/>
  <c r="F43" i="130"/>
  <c r="F57" i="130" s="1"/>
  <c r="D48" i="130"/>
  <c r="F48" i="130" s="1"/>
  <c r="F47" i="130"/>
  <c r="F9" i="129"/>
  <c r="F15" i="129" s="1"/>
  <c r="F71" i="129" s="1"/>
  <c r="F59" i="129"/>
  <c r="F74" i="129" s="1"/>
  <c r="F41" i="129"/>
  <c r="F73" i="129" s="1"/>
  <c r="D64" i="129"/>
  <c r="F64" i="129" s="1"/>
  <c r="F63" i="129"/>
  <c r="F26" i="129"/>
  <c r="F72" i="129" s="1"/>
  <c r="F27" i="128"/>
  <c r="F53" i="128" s="1"/>
  <c r="F12" i="128"/>
  <c r="F52" i="128" s="1"/>
  <c r="F40" i="128"/>
  <c r="F55" i="128" s="1"/>
  <c r="F25" i="127"/>
  <c r="F71" i="127" s="1"/>
  <c r="F58" i="127"/>
  <c r="F73" i="127" s="1"/>
  <c r="F40" i="127"/>
  <c r="F72" i="127" s="1"/>
  <c r="F48" i="126"/>
  <c r="F70" i="127"/>
  <c r="A9" i="127"/>
  <c r="A10" i="127" s="1"/>
  <c r="D64" i="132"/>
  <c r="F54" i="128"/>
  <c r="F58" i="132"/>
  <c r="A9" i="132"/>
  <c r="A9" i="131"/>
  <c r="A9" i="130"/>
  <c r="A10" i="130" s="1"/>
  <c r="A9" i="129"/>
  <c r="D45" i="128"/>
  <c r="D63" i="127"/>
  <c r="F45" i="128" l="1"/>
  <c r="F47" i="128" s="1"/>
  <c r="D65" i="132"/>
  <c r="F65" i="132" s="1"/>
  <c r="F64" i="132"/>
  <c r="F75" i="131"/>
  <c r="F84" i="131" s="1"/>
  <c r="F50" i="130"/>
  <c r="F58" i="130" s="1"/>
  <c r="F66" i="129"/>
  <c r="F75" i="129"/>
  <c r="F68" i="129"/>
  <c r="F76" i="129" s="1"/>
  <c r="F63" i="127"/>
  <c r="F65" i="127" s="1"/>
  <c r="A11" i="127"/>
  <c r="A12" i="127" s="1"/>
  <c r="A10" i="129"/>
  <c r="A11" i="129" s="1"/>
  <c r="A10" i="131"/>
  <c r="F55" i="130"/>
  <c r="F74" i="132"/>
  <c r="A10" i="132"/>
  <c r="F77" i="131"/>
  <c r="F85" i="131" s="1"/>
  <c r="A11" i="130"/>
  <c r="A12" i="130" s="1"/>
  <c r="A10" i="128"/>
  <c r="B14" i="7"/>
  <c r="B8" i="7"/>
  <c r="B46" i="104"/>
  <c r="F56" i="128" l="1"/>
  <c r="F49" i="128"/>
  <c r="F57" i="128" s="1"/>
  <c r="F58" i="128" s="1"/>
  <c r="F66" i="132"/>
  <c r="F75" i="132" s="1"/>
  <c r="F86" i="131"/>
  <c r="C13" i="7" s="1"/>
  <c r="F52" i="130"/>
  <c r="F59" i="130" s="1"/>
  <c r="F60" i="130" s="1"/>
  <c r="C12" i="7" s="1"/>
  <c r="F77" i="129"/>
  <c r="C11" i="7" s="1"/>
  <c r="F74" i="127"/>
  <c r="F67" i="127"/>
  <c r="F75" i="127" s="1"/>
  <c r="F76" i="127" s="1"/>
  <c r="C9" i="7" s="1"/>
  <c r="C10" i="7"/>
  <c r="A11" i="128"/>
  <c r="A11" i="131"/>
  <c r="A12" i="131" s="1"/>
  <c r="A13" i="130"/>
  <c r="A12" i="129"/>
  <c r="A13" i="129" s="1"/>
  <c r="A11" i="132"/>
  <c r="A12" i="132" s="1"/>
  <c r="F68" i="132" l="1"/>
  <c r="F76" i="132" s="1"/>
  <c r="F77" i="132" s="1"/>
  <c r="C15" i="7" s="1"/>
  <c r="A14" i="130"/>
  <c r="A19" i="130" s="1"/>
  <c r="A13" i="131"/>
  <c r="A14" i="131" s="1"/>
  <c r="A13" i="127"/>
  <c r="A14" i="129"/>
  <c r="A19" i="129" s="1"/>
  <c r="A13" i="132"/>
  <c r="B43" i="104"/>
  <c r="F10" i="104"/>
  <c r="A20" i="130" l="1"/>
  <c r="A21" i="130" s="1"/>
  <c r="A22" i="130" s="1"/>
  <c r="A23" i="130" s="1"/>
  <c r="A18" i="127"/>
  <c r="A19" i="127" s="1"/>
  <c r="A15" i="131"/>
  <c r="A16" i="131" s="1"/>
  <c r="A17" i="131" s="1"/>
  <c r="A18" i="131" s="1"/>
  <c r="A20" i="129"/>
  <c r="A8" i="104"/>
  <c r="D71" i="126"/>
  <c r="F71" i="126" s="1"/>
  <c r="F9" i="126"/>
  <c r="A8" i="126"/>
  <c r="F67" i="126" l="1"/>
  <c r="F83" i="126" s="1"/>
  <c r="F20" i="126"/>
  <c r="F80" i="126" s="1"/>
  <c r="F31" i="126"/>
  <c r="A20" i="127"/>
  <c r="A21" i="127" s="1"/>
  <c r="A24" i="130"/>
  <c r="A21" i="129"/>
  <c r="A9" i="126"/>
  <c r="A10" i="126" s="1"/>
  <c r="A11" i="126" s="1"/>
  <c r="F82" i="126"/>
  <c r="D72" i="126"/>
  <c r="F72" i="126" s="1"/>
  <c r="A22" i="127" l="1"/>
  <c r="A23" i="127" s="1"/>
  <c r="A24" i="127" s="1"/>
  <c r="F74" i="126"/>
  <c r="A12" i="126"/>
  <c r="A13" i="126" s="1"/>
  <c r="A25" i="130"/>
  <c r="A26" i="130" s="1"/>
  <c r="A14" i="132"/>
  <c r="A23" i="131"/>
  <c r="A22" i="129"/>
  <c r="A23" i="129" s="1"/>
  <c r="F81" i="126"/>
  <c r="F76" i="126" l="1"/>
  <c r="F85" i="126" s="1"/>
  <c r="A29" i="127"/>
  <c r="A30" i="127" s="1"/>
  <c r="A31" i="127" s="1"/>
  <c r="F84" i="126"/>
  <c r="A27" i="130"/>
  <c r="A15" i="132"/>
  <c r="A16" i="132" s="1"/>
  <c r="A17" i="132" s="1"/>
  <c r="A14" i="126"/>
  <c r="A16" i="128"/>
  <c r="A24" i="131"/>
  <c r="A24" i="129"/>
  <c r="A25" i="129" s="1"/>
  <c r="A30" i="129" s="1"/>
  <c r="A31" i="129" s="1"/>
  <c r="A32" i="129" s="1"/>
  <c r="A33" i="129" s="1"/>
  <c r="A34" i="129" s="1"/>
  <c r="A35" i="129" s="1"/>
  <c r="A36" i="129" s="1"/>
  <c r="A39" i="129" s="1"/>
  <c r="A40" i="129" s="1"/>
  <c r="A45" i="129" s="1"/>
  <c r="A47" i="129" s="1"/>
  <c r="A48" i="129" s="1"/>
  <c r="A49" i="129" s="1"/>
  <c r="A54" i="129" s="1"/>
  <c r="F86" i="126" l="1"/>
  <c r="C8" i="7" s="1"/>
  <c r="A15" i="126"/>
  <c r="A16" i="126" s="1"/>
  <c r="A32" i="127"/>
  <c r="A33" i="127" s="1"/>
  <c r="A28" i="130"/>
  <c r="A29" i="130" s="1"/>
  <c r="A18" i="132"/>
  <c r="A17" i="128"/>
  <c r="A18" i="128" s="1"/>
  <c r="A19" i="128" s="1"/>
  <c r="A25" i="131"/>
  <c r="A26" i="131" s="1"/>
  <c r="A63" i="129"/>
  <c r="A64" i="129" s="1"/>
  <c r="A65" i="129" s="1"/>
  <c r="A18" i="126" l="1"/>
  <c r="A24" i="126" s="1"/>
  <c r="A25" i="126" s="1"/>
  <c r="A26" i="126" s="1"/>
  <c r="A27" i="126" s="1"/>
  <c r="A28" i="126" s="1"/>
  <c r="A29" i="126" s="1"/>
  <c r="A30" i="126" s="1"/>
  <c r="A34" i="127"/>
  <c r="A35" i="127" s="1"/>
  <c r="A38" i="127" s="1"/>
  <c r="A39" i="127" s="1"/>
  <c r="A44" i="127" s="1"/>
  <c r="A46" i="127" s="1"/>
  <c r="A27" i="131"/>
  <c r="A28" i="131" s="1"/>
  <c r="A29" i="131" s="1"/>
  <c r="A30" i="131" s="1"/>
  <c r="A34" i="130"/>
  <c r="A36" i="130" s="1"/>
  <c r="A37" i="130" s="1"/>
  <c r="A38" i="130" s="1"/>
  <c r="A47" i="130" s="1"/>
  <c r="A48" i="130" s="1"/>
  <c r="A49" i="130" s="1"/>
  <c r="A19" i="132"/>
  <c r="A20" i="128"/>
  <c r="D77" i="125"/>
  <c r="B100" i="125"/>
  <c r="B99" i="125"/>
  <c r="B98" i="125"/>
  <c r="B97" i="125"/>
  <c r="B96" i="125"/>
  <c r="F42" i="125"/>
  <c r="A8" i="125"/>
  <c r="D88" i="125" l="1"/>
  <c r="F77" i="125"/>
  <c r="F78" i="125" s="1"/>
  <c r="F79" i="125" s="1"/>
  <c r="F28" i="125"/>
  <c r="F96" i="125" s="1"/>
  <c r="A47" i="127"/>
  <c r="A31" i="131"/>
  <c r="A20" i="132"/>
  <c r="A21" i="128"/>
  <c r="A35" i="126"/>
  <c r="A36" i="126" s="1"/>
  <c r="A37" i="126" s="1"/>
  <c r="A38" i="126" s="1"/>
  <c r="F97" i="125"/>
  <c r="A9" i="125"/>
  <c r="D89" i="125" l="1"/>
  <c r="F89" i="125" s="1"/>
  <c r="F88" i="125"/>
  <c r="F90" i="125"/>
  <c r="F92" i="125" s="1"/>
  <c r="A48" i="127"/>
  <c r="A53" i="127" s="1"/>
  <c r="A62" i="127" s="1"/>
  <c r="A32" i="131"/>
  <c r="A33" i="131" s="1"/>
  <c r="A38" i="131" s="1"/>
  <c r="A39" i="131" s="1"/>
  <c r="A40" i="131" s="1"/>
  <c r="A41" i="131" s="1"/>
  <c r="A42" i="131" s="1"/>
  <c r="A43" i="131" s="1"/>
  <c r="A44" i="131" s="1"/>
  <c r="A47" i="131" s="1"/>
  <c r="A48" i="131" s="1"/>
  <c r="A53" i="131" s="1"/>
  <c r="A55" i="131" s="1"/>
  <c r="A22" i="128"/>
  <c r="A23" i="128" s="1"/>
  <c r="A21" i="132"/>
  <c r="A39" i="126"/>
  <c r="F98" i="125"/>
  <c r="A10" i="125"/>
  <c r="F99" i="125" l="1"/>
  <c r="A63" i="127"/>
  <c r="A64" i="127" s="1"/>
  <c r="A56" i="131"/>
  <c r="A57" i="131" s="1"/>
  <c r="A24" i="128"/>
  <c r="A11" i="125"/>
  <c r="A22" i="132"/>
  <c r="A40" i="126"/>
  <c r="A41" i="126" s="1"/>
  <c r="A44" i="126" s="1"/>
  <c r="A45" i="126" s="1"/>
  <c r="A46" i="126" s="1"/>
  <c r="A47" i="126" s="1"/>
  <c r="F100" i="125"/>
  <c r="F101" i="125" l="1"/>
  <c r="C14" i="7" s="1"/>
  <c r="A58" i="131"/>
  <c r="A25" i="128"/>
  <c r="A26" i="128" s="1"/>
  <c r="A31" i="128" s="1"/>
  <c r="A36" i="128" s="1"/>
  <c r="A38" i="128" s="1"/>
  <c r="A39" i="128" s="1"/>
  <c r="A44" i="128" s="1"/>
  <c r="A45" i="128" s="1"/>
  <c r="A46" i="128" s="1"/>
  <c r="A12" i="125"/>
  <c r="A23" i="132"/>
  <c r="A53" i="126"/>
  <c r="A55" i="126" s="1"/>
  <c r="A56" i="126" s="1"/>
  <c r="A57" i="126" s="1"/>
  <c r="A62" i="126" s="1"/>
  <c r="A13" i="125" l="1"/>
  <c r="A63" i="131"/>
  <c r="A72" i="131" s="1"/>
  <c r="A73" i="131" s="1"/>
  <c r="A74" i="131" s="1"/>
  <c r="A71" i="126"/>
  <c r="A72" i="126" s="1"/>
  <c r="A73" i="126" s="1"/>
  <c r="A24" i="132"/>
  <c r="A14" i="125" l="1"/>
  <c r="A15" i="125" s="1"/>
  <c r="A16" i="125" s="1"/>
  <c r="A17" i="125" s="1"/>
  <c r="A18" i="125" s="1"/>
  <c r="A25" i="132"/>
  <c r="A26" i="132" l="1"/>
  <c r="A19" i="125"/>
  <c r="A20" i="125" s="1"/>
  <c r="A21" i="125" s="1"/>
  <c r="A27" i="132" l="1"/>
  <c r="A22" i="125"/>
  <c r="A23" i="125" s="1"/>
  <c r="A32" i="132" l="1"/>
  <c r="A24" i="125"/>
  <c r="A33" i="132" l="1"/>
  <c r="A34" i="132" s="1"/>
  <c r="A35" i="132" s="1"/>
  <c r="A36" i="132" s="1"/>
  <c r="A37" i="132" s="1"/>
  <c r="A40" i="132" s="1"/>
  <c r="A25" i="125"/>
  <c r="A45" i="132" l="1"/>
  <c r="A47" i="132" s="1"/>
  <c r="A48" i="132" s="1"/>
  <c r="A49" i="132" s="1"/>
  <c r="A51" i="132" s="1"/>
  <c r="A26" i="125"/>
  <c r="A27" i="125" s="1"/>
  <c r="A54" i="132" l="1"/>
  <c r="A32" i="125"/>
  <c r="A33" i="125" s="1"/>
  <c r="A34" i="125" l="1"/>
  <c r="A35" i="125" s="1"/>
  <c r="A36" i="125" s="1"/>
  <c r="A37" i="125" s="1"/>
  <c r="A40" i="125" s="1"/>
  <c r="A41" i="125" s="1"/>
  <c r="A46" i="125" l="1"/>
  <c r="A47" i="125" s="1"/>
  <c r="A49" i="125" s="1"/>
  <c r="A51" i="125" s="1"/>
  <c r="A55" i="132"/>
  <c r="A56" i="132" s="1"/>
  <c r="A57" i="132" s="1"/>
  <c r="A62" i="132" s="1"/>
  <c r="A63" i="132" s="1"/>
  <c r="A64" i="132" s="1"/>
  <c r="A65" i="132" s="1"/>
  <c r="A52" i="125" l="1"/>
  <c r="A53" i="125" s="1"/>
  <c r="A67" i="125" l="1"/>
  <c r="A68" i="125" s="1"/>
  <c r="A69" i="125" l="1"/>
  <c r="A73" i="125" s="1"/>
  <c r="A74" i="125" l="1"/>
  <c r="A75" i="125" l="1"/>
  <c r="A76" i="125" s="1"/>
  <c r="A77" i="125" s="1"/>
  <c r="A78" i="125" s="1"/>
  <c r="A83" i="125" s="1"/>
  <c r="A84" i="125" s="1"/>
  <c r="A85" i="125" s="1"/>
  <c r="A86" i="125" s="1"/>
  <c r="A87" i="125" s="1"/>
  <c r="A88" i="125" s="1"/>
  <c r="A89" i="125" s="1"/>
  <c r="B17" i="7" l="1"/>
  <c r="B16" i="7" l="1"/>
  <c r="B18" i="113" l="1"/>
  <c r="F18" i="113" l="1"/>
  <c r="A6" i="113"/>
  <c r="A7" i="113" l="1"/>
  <c r="A8" i="113" s="1"/>
  <c r="A9" i="113"/>
  <c r="A10" i="113"/>
  <c r="F17" i="113"/>
  <c r="F19" i="113" l="1"/>
  <c r="C17" i="7" s="1"/>
  <c r="B47" i="104"/>
  <c r="B45" i="104"/>
  <c r="B44" i="104"/>
  <c r="F22" i="104" l="1"/>
  <c r="F18" i="104"/>
  <c r="F30" i="104" l="1"/>
  <c r="F45" i="104" s="1"/>
  <c r="F37" i="104"/>
  <c r="F39" i="104" l="1"/>
  <c r="F47" i="104" s="1"/>
  <c r="F46" i="104"/>
  <c r="F43" i="104"/>
  <c r="F44" i="104"/>
  <c r="F48" i="104" l="1"/>
  <c r="C16" i="7" s="1"/>
  <c r="C18" i="7" s="1"/>
  <c r="A9" i="104" l="1"/>
  <c r="A14" i="104" l="1"/>
  <c r="A15" i="104" l="1"/>
  <c r="A16" i="104" l="1"/>
  <c r="A17" i="104" l="1"/>
  <c r="A22" i="104" l="1"/>
  <c r="A24" i="104" s="1"/>
  <c r="A26" i="104" s="1"/>
  <c r="A27" i="104" s="1"/>
  <c r="A28" i="104" l="1"/>
  <c r="A34" i="104" l="1"/>
  <c r="A35" i="104" s="1"/>
</calcChain>
</file>

<file path=xl/sharedStrings.xml><?xml version="1.0" encoding="utf-8"?>
<sst xmlns="http://schemas.openxmlformats.org/spreadsheetml/2006/main" count="1146" uniqueCount="294">
  <si>
    <r>
      <t>OPOMBE:</t>
    </r>
    <r>
      <rPr>
        <sz val="10"/>
        <rFont val="Arial CE"/>
        <family val="2"/>
        <charset val="238"/>
      </rPr>
      <t xml:space="preserve"> </t>
    </r>
  </si>
  <si>
    <t>- Cene v tem predračunu so zgolj informativne narave. Ta predračun ne predstavlja stroškovnika, vrednost del se pridobi z izborom najugodnejšega izvajalca.</t>
  </si>
  <si>
    <t>kos</t>
  </si>
  <si>
    <t>ZEMELJSKA DELA skupaj:</t>
  </si>
  <si>
    <t>ZEMELJSKA DELA</t>
  </si>
  <si>
    <t>št.post.</t>
  </si>
  <si>
    <t>EM</t>
  </si>
  <si>
    <t>količina</t>
  </si>
  <si>
    <t>cena/EM</t>
  </si>
  <si>
    <t>I.</t>
  </si>
  <si>
    <t>II.</t>
  </si>
  <si>
    <t>III.</t>
  </si>
  <si>
    <t>IV.</t>
  </si>
  <si>
    <t xml:space="preserve">REKAPITULACIJA </t>
  </si>
  <si>
    <t>SKUPAJ:</t>
  </si>
  <si>
    <t>vrednost (€)</t>
  </si>
  <si>
    <t>kpl</t>
  </si>
  <si>
    <t>Preizkus vodotesnosti kanala in izdelava poročila.</t>
  </si>
  <si>
    <t>PRIPRAVLJALNA DELA</t>
  </si>
  <si>
    <t>PRIPRAVLJALNA DELA skupaj:</t>
  </si>
  <si>
    <t>Fino planiranje tampona v predpisanih padcih po projektu, dobava sejanega peska granulacije 0-8 mm, planiranje in utrjevanje - priprava na asfaltiranje.</t>
  </si>
  <si>
    <t>Zakoličba in zavarovanje projektirane osi kanala.</t>
  </si>
  <si>
    <t xml:space="preserve">Kontrola sploščenosti cevi izvedenega kanala (pregled s kamero) in izdelava poročila. </t>
  </si>
  <si>
    <t>REKAPITULACIJA</t>
  </si>
  <si>
    <r>
      <t>m</t>
    </r>
    <r>
      <rPr>
        <vertAlign val="superscript"/>
        <sz val="10"/>
        <rFont val="Arial CE"/>
        <charset val="238"/>
      </rPr>
      <t>3</t>
    </r>
  </si>
  <si>
    <r>
      <t>m</t>
    </r>
    <r>
      <rPr>
        <vertAlign val="superscript"/>
        <sz val="10"/>
        <rFont val="Arial CE"/>
        <charset val="238"/>
      </rPr>
      <t>2</t>
    </r>
  </si>
  <si>
    <r>
      <t>m</t>
    </r>
    <r>
      <rPr>
        <vertAlign val="superscript"/>
        <sz val="10"/>
        <rFont val="Arial CE"/>
        <charset val="238"/>
      </rPr>
      <t>1</t>
    </r>
  </si>
  <si>
    <t>1.</t>
  </si>
  <si>
    <t>2.</t>
  </si>
  <si>
    <t>3.</t>
  </si>
  <si>
    <t>4.</t>
  </si>
  <si>
    <t>5.</t>
  </si>
  <si>
    <t>6.</t>
  </si>
  <si>
    <t>7.</t>
  </si>
  <si>
    <t>8.</t>
  </si>
  <si>
    <t>9.</t>
  </si>
  <si>
    <t>SPODNJI in ZGORNJI USTROJ</t>
  </si>
  <si>
    <t>SPODNJI in ZGORNJI USTROJ skupaj:</t>
  </si>
  <si>
    <t>GRADBENA DELA</t>
  </si>
  <si>
    <t>Zasip jarka z izbranim materialom od izkopa, skupaj s potrebnim utrjevanjem do potrebne zbitosti, zasip v plasteh največ do 30 cm.</t>
  </si>
  <si>
    <t>Nakladanje na transportno sredstvo in odvoz odvečnega materiala od izkopa na stalno deponijo (deponijo pridobi izvajalec) ter plačilo vseh stroškov deponiranja.</t>
  </si>
  <si>
    <t>Rezkanje - frezanje obstoječega finega asfalta v šir. 20 cm (stik obstoječi - novi), kompletno z dobavo in vgrajevanjem novega asfalt betona v deb. 4,0 cm.</t>
  </si>
  <si>
    <r>
      <t>m</t>
    </r>
    <r>
      <rPr>
        <vertAlign val="superscript"/>
        <sz val="10"/>
        <rFont val="Arial CE"/>
        <family val="2"/>
        <charset val="238"/>
      </rPr>
      <t>2</t>
    </r>
  </si>
  <si>
    <r>
      <t>m</t>
    </r>
    <r>
      <rPr>
        <vertAlign val="superscript"/>
        <sz val="10"/>
        <rFont val="Arial CE"/>
        <family val="2"/>
        <charset val="238"/>
      </rPr>
      <t>3</t>
    </r>
  </si>
  <si>
    <t xml:space="preserve">Dobava in vgrajevanje asfalta:
</t>
  </si>
  <si>
    <t>10.</t>
  </si>
  <si>
    <t>11.</t>
  </si>
  <si>
    <t>12.</t>
  </si>
  <si>
    <t>13.</t>
  </si>
  <si>
    <t>14.</t>
  </si>
  <si>
    <t>GRADBENA DELA  skupaj:</t>
  </si>
  <si>
    <t>V cenah 22 % DDV ni upoštevan!</t>
  </si>
  <si>
    <r>
      <t>m</t>
    </r>
    <r>
      <rPr>
        <vertAlign val="superscript"/>
        <sz val="10"/>
        <rFont val="Arial CE"/>
        <family val="2"/>
        <charset val="238"/>
      </rPr>
      <t>1</t>
    </r>
  </si>
  <si>
    <t>- Vsi izkopi, nasipi, zasipi in transporti zemljin ter nasipov se obračunavajo v raščenem stanju.</t>
  </si>
  <si>
    <t xml:space="preserve">DODATNA IN NEPREDVIDENA DELA </t>
  </si>
  <si>
    <t>- Izvajalec mora priložiti dokazila o deponiranju izkopa od pooblaščene deponije.</t>
  </si>
  <si>
    <t>- V popisu so zajeta vsa dela po projektu, niso pa zajeta spremljajoča dela po zahtevah soglasodajalcev (arheološka izkopavanja,…).</t>
  </si>
  <si>
    <t>Dobava in vgraditev cevi iz umetnih mas, togostnega razreda min. SN 8,kompletno s tesnili in potrebnimi fazonskimi kosi, izdelava betonske podlage ter polno obbetoniranje s C 16/20 kanalizacijske cevi:</t>
  </si>
  <si>
    <t>Planiranje dna izkopa z natančnostjo ± 1 cm in strojna utrditev do potrebne zbitosti (Ev2 ≥ 20 MPa).</t>
  </si>
  <si>
    <t>- PVC cev DN 160 mm (priključki požiralnikov)</t>
  </si>
  <si>
    <t>SPLOŠNE ZAHTEVE ZA IZDELAVO PONUDBE</t>
  </si>
  <si>
    <t>Sortiranja in evidentiranja gradbenih odpadkov, zemeljskega izkopa, kot tudi stroške odvoza in predelave le teh, po določilih zakonodaje.</t>
  </si>
  <si>
    <t>Stroške vseh potrebnih ukrepov, ki so predpisana in določena z veljavnimi predpisi o varstvu pri delu in varstvom pred požarom, ki jih mora izvajalec obvezno upoštevati.</t>
  </si>
  <si>
    <t>Škoda na objektih ob gradbišču, ki jo povzroči izvajalec.</t>
  </si>
  <si>
    <t>Sanacija oz. povrnitev v prvotno stanje vseh dostopnih poti, ki jih bo izvajalec uporabljal za vso gradbiščno logistiko.</t>
  </si>
  <si>
    <t>15.</t>
  </si>
  <si>
    <t>Stroške obveščanja javnosti o morebitnih motnjah ter posledic nastalih zaradi motenj.</t>
  </si>
  <si>
    <t>16.</t>
  </si>
  <si>
    <t>17.</t>
  </si>
  <si>
    <t>Vse stroške povezane z izvajanjem ukrepov skladno s Uredbo o preprečevanju in zmanjševanju emisije delcev iz gradbišč (Ur.list RS, št. 21/2011) ter izdelavo elaborata preprečevanja in zmanjševanja emisije delcev iz gradbišča.</t>
  </si>
  <si>
    <t>18.</t>
  </si>
  <si>
    <t>Vse stroške glede posegov na obstoječem cevovodu, pri čemer se izvajalec z upravljalcem uskladi glede organizacije obnove,</t>
  </si>
  <si>
    <t>19.</t>
  </si>
  <si>
    <t>Vse stroške električne energije, vode, TK priključkov, razsvetljave,ogrevanja…</t>
  </si>
  <si>
    <t>20.</t>
  </si>
  <si>
    <t>Vse stroške zavarovanja opreme v času izvedbe del in delavcev ter materiala na gradbišču v času izvajanja del, od začetka do  uporabnega dovolj.</t>
  </si>
  <si>
    <t>21.</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</si>
  <si>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</si>
  <si>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22.</t>
  </si>
  <si>
    <t>Vse stroške pridobitve potrebnih soglasij in dovoljenj v zvezi s prečkanji cevovodov, stroške zaščite vseh komunalnih naprav in stroške upravljavcev ali njihovih predstavnikov, stroške raznih pristojbin s tem v zvezi.</t>
  </si>
  <si>
    <t>23.</t>
  </si>
  <si>
    <t>Vse količine pri zemeljskih delih so v raščenem stanju.</t>
  </si>
  <si>
    <t>24.</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</si>
  <si>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</si>
  <si>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25.</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</si>
  <si>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</si>
  <si>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26.</t>
  </si>
  <si>
    <t>27.</t>
  </si>
  <si>
    <t>28.</t>
  </si>
  <si>
    <t>Cena na enoto za več in manj dela se ne spreminja.</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</si>
  <si>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</si>
  <si>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Ponudnik mora k ponudbi priložiti prospekte za vso ponujeno opremo v vseh sklopih.</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</si>
  <si>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</si>
  <si>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</si>
  <si>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</si>
  <si>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Čiščenje terena pred in po gradnji ter priprava in organizacija gradbišča. Stroške zaključnih del na gradbišču z odvozom odvečnega materiala in stroške vzpostavitve prvotnega stanja, kjer bo to potrebno.</t>
  </si>
  <si>
    <t>Ureditev in utrditev bankine, širine 50 cm, v naklonu 6%, kompletno z dobavo manjkajočega sejanega peska v debelini do 10 cm.</t>
  </si>
  <si>
    <t xml:space="preserve">METEORNA KANALIZACIJA </t>
  </si>
  <si>
    <t>METEORNA KANALIZACIJA SKUPAJ:</t>
  </si>
  <si>
    <t>Planiranje dna izkopa z natančnostjo ± 3 cm in strojna utrditev do potrebne zbitosti.</t>
  </si>
  <si>
    <t>RAZNA DELA skupaj:</t>
  </si>
  <si>
    <t>RAZNA DELA</t>
  </si>
  <si>
    <t>Čiščenje in hladni obrizg asfalta pri stikovanju obstoječega z novim.</t>
  </si>
  <si>
    <t xml:space="preserve">RAZNA DELA </t>
  </si>
  <si>
    <t>Vsi stroški razpiranja gradbene jame, ki zagotavlja varno delo, kot tudi dodatek za otežkočen izkop v predmetnem jarku</t>
  </si>
  <si>
    <t>- nosilni sloj - AC 22 base B 50/70 A3 v deb. 7 cm</t>
  </si>
  <si>
    <t>29.</t>
  </si>
  <si>
    <t>Doplačilo za izdelavo asfaltnih muld</t>
  </si>
  <si>
    <t>- cev DN 200 mm</t>
  </si>
  <si>
    <t>Dobava in vgraditev cevi iz umetnih mas, togostnega razreda min. SN 8, kompletno z izdelavo peščene posteljice deb.10 cm in obsipom cevi s peskom (frakcije 0-22 mm) do 30 cm nad temenom cevi:</t>
  </si>
  <si>
    <t>RAZNA DELA SKUPAJ:</t>
  </si>
  <si>
    <t>Rušenje obstoječega asfalta v debelini 5 do 15 cm, nalaganje ruševin na transportno sredstvo, odvoz v stalno pooblaščeno deponijo po izboru izvajalca z vključenimi vsemi stroški deponiranja.</t>
  </si>
  <si>
    <t>Zarez - odrez asfalta debeline 5 do 15 cm.</t>
  </si>
  <si>
    <t>Odstranitev LTŽ pokrovov na obstoječih jaških, opaž, betoniranje ter dobava in vgraditev novih LTŽ pokrovov z nosilnostjo 40 t (D400) na novo višino asfalta.</t>
  </si>
  <si>
    <r>
      <t xml:space="preserve">- </t>
    </r>
    <r>
      <rPr>
        <sz val="10"/>
        <rFont val="Arial"/>
        <family val="2"/>
        <charset val="238"/>
      </rPr>
      <t>Ø</t>
    </r>
    <r>
      <rPr>
        <sz val="10"/>
        <rFont val="Arial CE"/>
        <family val="2"/>
      </rPr>
      <t xml:space="preserve"> 60cm</t>
    </r>
  </si>
  <si>
    <t>- dim 60x60cm</t>
  </si>
  <si>
    <t>Rušenje obstoječih betonskih robnikov in lamel, skupaj z betonsko podlago, nalaganje ruševin na transportno sredstvo, odvoz v stalno pooblaščeno deponijo po izboru izvajalca z vključenimi vsemi stroški deponiranja.</t>
  </si>
  <si>
    <t>PRI PRIPRAVI PONUDBE JE POTREBNO UPOŠTEVATI SPODNJE TOČKE 1 - 37 SPLOŠNIH ZAHTEV ZA IZDELAVO PONUDBE, KI SE NE ZARAČUNAVAJO POSEBEJ</t>
  </si>
  <si>
    <t>V kolikor je že katerakoli od spodaj navedenih del navedena tudi v popisih, veljajo splošne zahteve za izdelavo ponudbe!</t>
  </si>
  <si>
    <t>Organizacija in oprema gradbišča.</t>
  </si>
  <si>
    <t>Zakoličba obstoječih komunalnih vodov pred začetkom gradnje.</t>
  </si>
  <si>
    <t xml:space="preserve">Cestne zapore in ustrezna signalizacija za celoten čas gradnje, stroški obvozov, obvestilnih tabel, obvestil v medijih. Izdelava elaborata ter pridobitev dovoljenja za zaporo ceste z ureditvijo prometnega režima v času gradnje z obvestili, zavarovanje gradbene jame in gradbišča, ter postavitev prometne signalizacije. </t>
  </si>
  <si>
    <r>
      <t xml:space="preserve">Izdelava poročila o ravnanju z gradbenimi odpadki v skladu z zakonodajo, vključno z vsemi stroški in taksami na </t>
    </r>
    <r>
      <rPr>
        <u/>
        <sz val="10"/>
        <rFont val="Arial CE"/>
        <charset val="238"/>
      </rPr>
      <t>pooblaščeni deponiji po izbiri izvajalca.</t>
    </r>
  </si>
  <si>
    <t>Postavitev gradbiščne table (opozorilne table / gradbiščni red) skladno s trenutno veljavnimi predpisi.</t>
  </si>
  <si>
    <t xml:space="preserve">Stroški izdelave in dostave varnostnega načrta  (dva izvoda) naročniku v skladu s predpisi o zagotavljanju varnosti in zdravja pri delu, zagotoviti, da bo gradbišče urejeno v skladu z varnostnim načrtom. Načrte izvajalec preda v potrditev naročniku pet dni pred začetkom gradnje. </t>
  </si>
  <si>
    <t>Ponovna vzpostavitev odstranjenih mejnikov, ki jih je izvajalec odstranil izven delovnega pasu, ki obsega  +- 2m od osi kanalizacije</t>
  </si>
  <si>
    <t>Izdelava izvedenskega mnenja za objekte, na katerih bi zaradi izgradnje komunalne infrastrukture lahko prišlo do poškodb (določimo jih  s predstavnikom naročnika - z nadzorom).</t>
  </si>
  <si>
    <t>Izdelava izvedenskega mnenja za objekte na katerih bi zaradi izgradnje komunalne infrastrukture lahko prišlo do poškodb (določimo jih  s predstavnikom naročnika - z nadzorom).</t>
  </si>
  <si>
    <t>Obnova obstoječih hišnih priključkov poškodovanih med gradnjo.</t>
  </si>
  <si>
    <t>Stroški vseh potrebnih del pri sanaciji poškodb in prekinitev obstoječih komunalnih vodov na stroške izvajalca skladno z zahtevami soglasodajalcev.</t>
  </si>
  <si>
    <t>Vse stroške in vsa potrebna dela za izvedbo in zavarovanje križanj predvidenih komunalnih vodov z obstoječimi komunalnimi vodi (pri križanjih je potreben ročni izkop ter zavarovanje komunalne naprave pri izkopu, gradnji in zasipu jarka), pri čemer je potrebno upoštevati zahteve upravljavcev komunalnih vodov.</t>
  </si>
  <si>
    <t>V ceni je zajeto tudi: droben potrošen material, spojni material, preizkus tesnosti, spiranje in dezinfekcija, tlačni preizkusi instalacij (VODOVOD, KANALIZACIJA) in vse potrebne meritve za uspešno opravljen teh. pregled, pridobitev pozitivneih izvedeniškeih mnenj, navodila za obratovanje in vzdrževanje POV v 4 izvodih.</t>
  </si>
  <si>
    <t>Vsa potrebna dokumentacija, ki je potrebna za tehnični pregled, prodobitev uporabnega dovoljenja in vris v kataster GJI. Vsi morebitni stroški soglasij, dovoljenj ter dokumentacij, ki so pogoj za pridobitev uporabnega dovoljenja, so vključeni v ceno in se ne zaračunavajo posebej.</t>
  </si>
  <si>
    <t>30.</t>
  </si>
  <si>
    <t>31.</t>
  </si>
  <si>
    <t>32.</t>
  </si>
  <si>
    <t>33.</t>
  </si>
  <si>
    <t>34.</t>
  </si>
  <si>
    <t>35.</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</si>
  <si>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</si>
  <si>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36.</t>
  </si>
  <si>
    <t>37.</t>
  </si>
  <si>
    <t>V NASELJU SMOKUČ</t>
  </si>
  <si>
    <t>%</t>
  </si>
  <si>
    <t>Zakoličba trase vodovoda z niveliranjem.</t>
  </si>
  <si>
    <t>Postavitev in zavarovanje prečnih profilov vodovoda.</t>
  </si>
  <si>
    <t>Preverba podatkov, detekcija, odkrivanje in trasna in višinska zakoličba vseh komunalnih in energetskih vodov ter oznaka križanj na predvideni dolžini izgradnje vodovoda.</t>
  </si>
  <si>
    <t>Ročni izkop jarka za vodovod, izkop v terenu III.ktg., z odmetom materiala ob trasi.</t>
  </si>
  <si>
    <t xml:space="preserve">Strojni izkop jarka z upoštevano pomočjo ročnega izkopa za vodovod v terenu V.ktg., v naklonu, ki se prilagodi karakteristikam materiala in načinu varovanja izkopa (razpiranje), širina dna izkopa po standardu SIST EN 1610, izkop v globini do 2,0m, kompletno z direktnim nakladanjem materiala na kamion in odvozom na stalno deponijo (deponijo pridobi izvajalec) ter plačilo vseh stroškov deponiranja.  </t>
  </si>
  <si>
    <t>Planiranje dna izkopa jarka v terenu III. ktg. z natančnostjo ± 1 cm in utrditev do potrebne zbitosti Ev2 ≥ 20 MPa.</t>
  </si>
  <si>
    <t>Dobava materiala in izdelava peščene posteljice za polaganje cevi, debeline 10 cm (frakcija materiala 4-8 mm).</t>
  </si>
  <si>
    <t>Dobava in ročni obsip cevi z dobro vezljivim, dobavljenim peščenim materialom (4-8mm) skladno s standardom SIST EN 1610, do višine 30cm nad cevjo, z utrjevanjem do zbitosti (97% SPP), oz. nosilnosti Me2=50MPa.</t>
  </si>
  <si>
    <t>Zasip jarka z izbranim materialom od izkopa, skupaj 
s potrebnim utrjevanjem do potrebne zbitosti, zasip v plasteh največ do 30 cm. Upoštevati dovoz z začasne deponije.</t>
  </si>
  <si>
    <t>Izdelava sidrnega bloka na vseh horizontalnih in vertikalnih lomih ter odcepih za hidrant, sidrni bloki iz betona C20/25, komplet z opaženjem in sidranjem.</t>
  </si>
  <si>
    <t>Dodatek na obbetoniranje cestnih kap in postavitev na pravo višino - prilagoditev niveleti ceste</t>
  </si>
  <si>
    <r>
      <t xml:space="preserve">Zemeljska in gradbena dela za izvedbo hišnega priključka pod </t>
    </r>
    <r>
      <rPr>
        <u/>
        <sz val="10"/>
        <rFont val="Arial CE"/>
        <charset val="238"/>
      </rPr>
      <t>zelenimi površinami</t>
    </r>
    <r>
      <rPr>
        <sz val="10"/>
        <rFont val="Arial CE"/>
        <charset val="238"/>
      </rPr>
      <t>, strojni izkop z upoštevano pomočjo ročnega izkopa širine dna 40 cm in povprečne globine 1.20 m,  izvedba peščenega nasipa za izravnavo dna jarka debeline 10 cm in nasutje nad cevjo v višini 20 cm s peščenim materialom granulacije 0-8 mm ter strojno in ročno zasutje z izkopanim materialom z utrjevanjem po slojih debeline 20 cm, z nakladanjem in odvozom odvečnega materiala na deponijo, humuziranjem in zatravitvijo- vzpostavitev prvotnega stanja (vrtovi, zelenice; ...).</t>
    </r>
  </si>
  <si>
    <r>
      <t xml:space="preserve">Zemeljska in gradbena dela za izvedbo hišnega priključka pod </t>
    </r>
    <r>
      <rPr>
        <u/>
        <sz val="10"/>
        <rFont val="Arial CE"/>
        <charset val="238"/>
      </rPr>
      <t xml:space="preserve">utrjenimi površinami </t>
    </r>
    <r>
      <rPr>
        <sz val="10"/>
        <rFont val="Arial CE"/>
        <charset val="238"/>
      </rPr>
      <t>(tlakovci in plošče-odstranitev, asfalt-rezanje in rušenje), strojni izkop z upoštevano pomočjo ročnega izkopa širine dna 40 cm in povprečne globine 1.20 m,  izvedba peščenega nasipa za izravnavo dna jarka debeline 10 cm in nasutje nad cevjo v višini 20 cm s peščenim materialom granulacije 0-8 mm ter strojno in ročno zasutje z izkopanim materialom z utrjevanjem po slojih debeline 20 cm, z nakladanjem in odvozom odvečnega materiala, z dobavo in vgrajevanjem tampona 0-32 mm, uvaljanjem kot podlago za finalni tlak, vzpostavitev prvotnega stanja  (tlakovci in plošče- dobava in montaža manjkajočih in obstoječih, asfalt (AC 8 SURF v debelini do 6 cm -dobava, polaganje in zalivanje stikov) vključno s potrebnim materialom in delom.</t>
    </r>
  </si>
  <si>
    <t>Dobava, razgrinjanje, planiranje in utrjevanje tamponskega drobljenca granulacije 0 - 32 mm v debelini minimalno 25 cm, utrjevanje do potrebne zbitosti (Ev2 ≥ 120 MPa).</t>
  </si>
  <si>
    <t>VODOVODNI MATERIAL</t>
  </si>
  <si>
    <r>
      <t>Dobava in polaganje duktilne cevi dimenzije DN100 izdelane po standardu EN 545-2011, znotraj so cementirane, zunaj so zaščitene z zlitino cinka in aluminija minimalno 400g/m</t>
    </r>
    <r>
      <rPr>
        <vertAlign val="superscript"/>
        <sz val="10"/>
        <rFont val="Arial"/>
        <family val="2"/>
        <charset val="238"/>
      </rPr>
      <t>2</t>
    </r>
    <r>
      <rPr>
        <sz val="10"/>
        <rFont val="Arial"/>
        <family val="2"/>
        <charset val="238"/>
      </rPr>
      <t xml:space="preserve"> ter dodatno zaščitene z  modrim epoxijem, klase C40. Vse cevi morajo biti 100% kalibrirane po standardu. Standardni spoj komplet s tesnili. Dolžine 6m.</t>
    </r>
  </si>
  <si>
    <r>
      <t xml:space="preserve">Polietilenska cev PE 100:
</t>
    </r>
    <r>
      <rPr>
        <sz val="10"/>
        <rFont val="Arial"/>
        <family val="2"/>
        <charset val="238"/>
      </rPr>
      <t>Dobava in polaganje polietilenske cevi PE 100,  izdelane po SIST ISO 4427, PN 16, vključno s spojnimi elementi iz sive litine (enojna zobčasta spojka), z elementi iz temprane litine ter z vijačnim in tesnilnim materialom. (odcep za hidrant)</t>
    </r>
  </si>
  <si>
    <t xml:space="preserve">  d 90 x 8,2 mm</t>
  </si>
  <si>
    <t>Dobava in polaganje polietilenske zaščitne vodovodne cevi za hišne priključke PE 80  PN8 d50 x 3mm.</t>
  </si>
  <si>
    <t>Dobava in polaganje polietilenske vodovodne cevi za hišne priključke PE 100 dimenzije d32 x 3mm, izdelane po SIST ISO 4427, PN 16, spajanje z elektrovarilnimi spojkami.</t>
  </si>
  <si>
    <t>Dobava in montaža obojčnih in prirobničnih fazonskih kosov iz nodularne litine PN16 skupaj s prenosom, spuščanjem in vsemi pomožnimi deli.</t>
  </si>
  <si>
    <t>ZOBATA SPOJKA DN90</t>
  </si>
  <si>
    <t>Dobava in montaža nadzemnega hidranta lomljive izvedbe dolžine L=1,25m po EN 14384 oz. EN 1074-6, PN 16, s spojnim in tesnilnim materialom, v sestavi:_x000D__x000D_
- 2 stabilni spojki DN 80 tip C po DIN 14317  iz aluminija, s pokrovom na verižici,_x000D__x000D_
- stabilna spojka DN 80 tip B po DIN 14318 - iz aluminija, s pokrovom na verižici,_x000D__x000D_
- stojna cev iz debelostenskega nerjavečega jekla po EN 1503-3,_x000D__x000D_
- prožilna cev 1" iz nerjavečega jekla,_x000D__x000D_
- konusni ventil hidranta iz nerjavečega jekla,_x000D__x000D_
- varnostni izpustni ventil 1",_x000D__x000D_
- hidrantni podstavek N-kos iz nerjaveče jeklene litine s prirobnico DN 80; PN 10/16 po EN 1092-2;</t>
  </si>
  <si>
    <t>Dobava in vgradnja teleskopske cestne kape DN200 iz duktilne litine s protihrupnim gumijastim tesnilom in tečajem proti kraji. Pokrov prilagodljiv po naklonu minimalno 4°, razred nosilnosti D400 zapisan na pokrovu kape. Kapa izdelana po standardu EN 124. Komplet z ustreznim betonskim podstavkom in prilagajanjem na končno višino terena.</t>
  </si>
  <si>
    <t>DN 80</t>
  </si>
  <si>
    <t>Dobava in vgradnja teleskopske cestne kape DN125 iz duktilne litine s protihrupnim vložkom in tečajem proti kraji. Pokrov prilagodljiv po naklonu minimalno 4°, razred nosilnosti D400 zapisan na pokrovu kape. Komplet z ustreznim betonskim podstavkom in prilagajanjem na končno višino terena.</t>
  </si>
  <si>
    <t>Dobava in montaža objemnega navrtnega zasuna za NL cev DN 100 mm za izdelavo navrtave za cev PE DN/OD 32 mm. Objemni navrtni zasun mora vključevati sedlo z zasunom ter vulkanizirano streme, vrtljivo koleno in teleskopsko vgradilno garnituro.</t>
  </si>
  <si>
    <t>Dobava in polaganje opozorilnega traku iz PE folije modre barve, z natisnjenim tekstom "Pozor vodovod", s kovinskim vložkom.</t>
  </si>
  <si>
    <t>Dobava in montaža spojnega in tesnilnega materiala (vijaki, podložke, matice, ploščata in proti izvlečna tesnila, zagozde,…)</t>
  </si>
  <si>
    <t>VODOVODNI MATERIAL skupaj:</t>
  </si>
  <si>
    <t>MONTAŽNA DELA</t>
  </si>
  <si>
    <t>Rušenje obstoječega vodovoda z nalaganjem ruševin na transportno sredstvo, odvoz v stalno pooblaščeno deponijo po izboru izvajalca z vključenimi vsemi stroški deponiranja</t>
  </si>
  <si>
    <t>Postavitev opozorilnih oznak na vodovodu za zasune skladni s tehničnim pravilnikom upravljalca vodovoda skupaj z dobavo in postavitvijo droga, ki naj ne bo odmaknjen več kot 10m od armature.</t>
  </si>
  <si>
    <t>Demontaža obst.spojnih kosov, krogelnih pip fi 1", krogelnih pip z izpustom fi 1" ter prehodnih spojk PE d 32  v starem vodomernem mestu  ter montaža vodomera v nov vodomerni jašek ter dobava in montaža  novih spojnih kosov in cevi  za povezavo v starem jašku. Blindiranje starega priključka.</t>
  </si>
  <si>
    <t>Ukinitev obstoječega vodovoda z odstranitvijo in demontažo obstoječih hidrantov, cestnih kap, opozorilnih oznak na vodovodu ter rušitvijo in zasutjem obstoječih vodovodnih AB jaškov.</t>
  </si>
  <si>
    <t>Spiranje in dezinfekcija cevovoda po končani gradnji, z odvzemom vzorcev vode, analizami ter strokovnim mnenjem; skladno s standardom SIST EN 805:2000</t>
  </si>
  <si>
    <t>Tlačni preizkus vodovoda, skladno s standardom SIST EN 805:2000 in izdajo poročila.</t>
  </si>
  <si>
    <t>MONTAŽNA DELA skupaj:</t>
  </si>
  <si>
    <t>V.</t>
  </si>
  <si>
    <r>
      <t xml:space="preserve">Polietilenska cev PE 100:
</t>
    </r>
    <r>
      <rPr>
        <sz val="10"/>
        <rFont val="Arial"/>
        <family val="2"/>
        <charset val="238"/>
      </rPr>
      <t>Dobava in polaganje polietilenske cevi PE 100,  izdelane po SIST ISO 4427, PN 16, vključno s spojnimi elementi iz sive litine (enojna zobčasta spojka), z elementi iz temprane litine ter z vijačnim in tesnilnim materialom</t>
    </r>
  </si>
  <si>
    <t xml:space="preserve">  d 63 x 5,8 mm</t>
  </si>
  <si>
    <t>Dobava in montaža objemnega navrtnega zasuna za PE cev DN 50 mm za izdelavo navrtave za cev PE DN/OD 32 mm. Objemni navrtni zasun mora vključevati sedlo z zasunom ter vulkanizirano streme, vrtljivo koleno in teleskopsko vgradilno garnituro.</t>
  </si>
  <si>
    <t>Dobava vodovodne cevi iz PEHD d50 in  izdelava začasnih prevezav "by-passov" z vkopom cevi na globino 0,5m s  prevezavo vseh hišnih priključkov za nemoteno oskrbo prebivalcev z vodo v času gradnje, komplet z vsemi spojkami in drobnim materialom.</t>
  </si>
  <si>
    <t>DN 50</t>
  </si>
  <si>
    <t>Dobava in montaža podzemnega teleskopskega zračnika DN50, komplet z vgradno garnituro, zaščitno PVC cevjo dimenzije DN150 in ovalno cestno kapo DN370x270 ter ustreznim betonskim podstavkom.</t>
  </si>
  <si>
    <t>EU-KOS DN100</t>
  </si>
  <si>
    <t>FFR-KOS DN100/50</t>
  </si>
  <si>
    <t>FFR-KOS DN100/80</t>
  </si>
  <si>
    <t>Dobava in montaža obojčnih in prirobničnih fazonskih kosov iz PE SDR11 z elektrofuzijskim varjenjem skupaj s prenosom, spuščanjem in vsemi pomožnimi deli.</t>
  </si>
  <si>
    <t>KOLENO 45° d63 (ELGEF PLUS PE100 SDR11)</t>
  </si>
  <si>
    <t>MMA - KOS DN100/50 sidrni spoj in neizvlečno tesnilo</t>
  </si>
  <si>
    <t>SPOJKA d63</t>
  </si>
  <si>
    <t>T-KOS DN100/80</t>
  </si>
  <si>
    <t>T-KOS DN100/50</t>
  </si>
  <si>
    <t>X-KOS DN50</t>
  </si>
  <si>
    <t>ZOBATA SPOJKA DN50</t>
  </si>
  <si>
    <t>opis</t>
  </si>
  <si>
    <t>PRIPRAVLJALNA IN RUŠITVENA DELA</t>
  </si>
  <si>
    <t>Preverba podatkov, detekcija, odkrivanje ter trasna in višinska zakoličba vseh komunalnih in energetskih vodov ter oznaka križanj na predvideni dolžini izgradnje komunalne infrastrukture, skladno z zahtevami soglasodajalcev.</t>
  </si>
  <si>
    <t>kpl.</t>
  </si>
  <si>
    <t xml:space="preserve">Preverba podatkov (trasna in višinska) obstoječih iztokov fekalne kanalizacije iz objektov, ki se priključujejo na predviden kanal. </t>
  </si>
  <si>
    <t>PRIPRAVLJALNA in RUŠITVENA DELA skupaj:</t>
  </si>
  <si>
    <t>Ročni izkop jarka za fekalno kanalizacijo, izkop v terenu III.ktg., z odmetom materiala ob trasi kanalizacije.</t>
  </si>
  <si>
    <t>Planiranje dna izkopa z natančnostjo ± 1 cm in utrditev do potrebne zbitosti (Ev2 ≥ 20 MPa).</t>
  </si>
  <si>
    <t xml:space="preserve">Izvedba sondažnih izkopov za odkrivanje lokacije in globine obstoječih komunalnih vodov. </t>
  </si>
  <si>
    <t>KANALIZACIJSKA DELA</t>
  </si>
  <si>
    <t>Dobava in vgraditev cevi iz umetnih mas (PVC), skladno s standardom SIST EN 13476-3, togostnega razreda min. SN 8, kompletno z vsemi fazonskimi kosi, spojkami in tesnili ter z izdelavo peščene posteljice deb. 10 cm in obsipom cevi s peskom do 30 cm nad temenom cevi (frakcije 0-20 mm):</t>
  </si>
  <si>
    <t>Izdelava odcepa za hišni priključek s priklopom na jašek, kompletno z vsemi pripadajočimi gradbenimi deli, vključno s povrnitvijo v obstoječe stanje, pripravljalnimi in zaključnimi deli ter dobavo in montažo potrebnih kosov:</t>
  </si>
  <si>
    <t>-koleno pod kotom 45°</t>
  </si>
  <si>
    <r>
      <t xml:space="preserve">-čep </t>
    </r>
    <r>
      <rPr>
        <sz val="10"/>
        <rFont val="Arial CE"/>
        <charset val="238"/>
      </rPr>
      <t>s tesnilom</t>
    </r>
    <r>
      <rPr>
        <sz val="10"/>
        <rFont val="Arial CE"/>
        <family val="2"/>
        <charset val="238"/>
      </rPr>
      <t xml:space="preserve"> </t>
    </r>
    <r>
      <rPr>
        <sz val="10"/>
        <rFont val="Calibri"/>
        <family val="2"/>
        <charset val="238"/>
      </rPr>
      <t>Ø</t>
    </r>
    <r>
      <rPr>
        <sz val="10"/>
        <rFont val="Arial CE"/>
        <family val="2"/>
        <charset val="238"/>
      </rPr>
      <t xml:space="preserve"> 160 na koncu cevi</t>
    </r>
  </si>
  <si>
    <t>KANALIZACIJSKA DELA skupaj:</t>
  </si>
  <si>
    <t>ZAKLJUČNA DELA</t>
  </si>
  <si>
    <t>Čiščenje in preizkus vodotesnosti kanala ter izdelava poročila.</t>
  </si>
  <si>
    <t xml:space="preserve">Kontrola sploščenosti cevi izvedenega kanala (čiščenja kanala in pregled s kamero) ter izdelava poročila. </t>
  </si>
  <si>
    <t>ZAKLJUČNA DELA skupaj:</t>
  </si>
  <si>
    <t>VI.</t>
  </si>
  <si>
    <t>DODATNA IN NEPREDVIDENA DELA</t>
  </si>
  <si>
    <t>PRIPRAVLJALNA in RUŠITVENA DELA</t>
  </si>
  <si>
    <t>SPODNJI IN ZGORNJI USTROJ</t>
  </si>
  <si>
    <t>-cev DN 160 (notranji premer) v dolžini do 5 m</t>
  </si>
  <si>
    <t xml:space="preserve">Dobava in vgradnja AB venca ter dobava in montaža LTŽ pokrova z luknjami Ø 60 cm, dvojni simetrični zaklep, protihrupni vložek, vgrajenega v reducirni AB obroč deb. min. 10 cm, izveden pod naklonom min. 8%, z nosilnostjo 25 t (C250) za jaške DN 800 mm. </t>
  </si>
  <si>
    <r>
      <t xml:space="preserve">Dobava in vgrajevanje dvignjenih cestnih betonskih robnikov s prerezom 15/25 cm </t>
    </r>
    <r>
      <rPr>
        <u/>
        <sz val="10"/>
        <rFont val="Arial CE"/>
        <charset val="238"/>
      </rPr>
      <t>(dvignjeni/ležeči)</t>
    </r>
    <r>
      <rPr>
        <sz val="10"/>
        <rFont val="Arial CE"/>
        <family val="2"/>
      </rPr>
      <t xml:space="preserve"> ter zastičenje s cementno malto. Kompletno s pripravo betonske podlage iz betona C12/15, 0-16 mm in vsemi pomožnimi deli (upoštevati vgrajevanje v ravnini in v krivini).</t>
    </r>
  </si>
  <si>
    <t>Postavitev in zavarovanje prečnih profilov kanala.</t>
  </si>
  <si>
    <t>Odstranitev LTŽ pokrovov na obstoječih jaških, opaž, betoniranje ter namestitev obstoječih  pokrovov na novo višino asfalta.</t>
  </si>
  <si>
    <t>Ozelenitev površin, dobava in sejanje travnega semena. Upoštevati pokrivanje sejane površine s tanko plastjo humusa in negovanje trave do popolne ozelenitve.</t>
  </si>
  <si>
    <t>Dobava podlage za zasejanje trave - humus, razstiranje v debelini cca. 30 cm, ravnanje in ostala pomožna dela. Upoštevati tudi valjanje površine pred sejanjem trave.</t>
  </si>
  <si>
    <t>Dobava in vgraditev linijske rešetke z LTŽ rešetko s kvadratnimi luknjami (nosilnost 40t, D400), širine 30 cm s peskolovom. Kompletno s podložnim betonom C8/10 in obbetoniranjem C16/20 in izdelavo priključka na obstoječ kanal.</t>
  </si>
  <si>
    <t xml:space="preserve">Dobava in vgraditev požiralnika iz umetnih snovi notranjega premera 50 cm, požiralnik globine 1,5 m, z LTŽ ravno rešetko 40 x 40 cm (nosilnosti 40 t, D400). Skladno s standardom SIST EN 124-2:2015 in montažnim AB vencem iz betona C25/30. Kompletno s podložnim betonom C8/10, fino obdelavo notranjosti, prebijanjem sten in izdelavo priključkov. </t>
  </si>
  <si>
    <t xml:space="preserve">Strojni izkop jarka z upoštevano pomočjo ročnega izkopa za meteorno kanalizacijo (cevovod, jaški, požiralniki) v terenu III.-IV. ktg., v naklonu, ki se prilagodi karakteristikam materiala in načinu varovanja izkopa (razpiranje), širina dna izkopa po standardu SIST EN 1610, izkop v globini do 2,0 m, kompletno z direktnim nakladanjem izkopnega materiala na kamion in odvozom na začasno gradbiščno deponijo. </t>
  </si>
  <si>
    <t xml:space="preserve">Strojni izkop jarka z upoštevano pomočjo ročnega izkopa za vodovod v terenu III.-IV. ktg., v naklonu, ki se prilagodi karakteristikam materiala in načinu varovanja izkopa (razpiranje), širina dna izkopa po standardu SIST EN 1610, izkop v globini do 2,0 m,  kompletno z nakladanje materiala na transportno sredstvo, odvoz na začasno deponijo, material se uporabi za kasnejše zasipanje jarkov. </t>
  </si>
  <si>
    <t>Izdelava priključka novopredvidene kanalizacije na obstoječo, upoštevati material ter vsa pripravljalna, zaključna in druga dela.</t>
  </si>
  <si>
    <t>- obrabni sloj - AC 8 surf B 50/70 A3 v deb. 3 cm</t>
  </si>
  <si>
    <t>Izdelava geodetskega načrta in projekta izvedenih del (PID ) z vsemi geodetskimi podatki  - predani v 5 izvodih tiskane oblike in v digitalni obliki, ki mora biti izdelan v skladu z veljavno zakonodajo.</t>
  </si>
  <si>
    <t>Eventualna prestavitev vseh obstoječih komunalnih in inštalacijskih vodov, komplet z vsemi potrebnimi gradbenimi in montažnimi deli ter materialom.</t>
  </si>
  <si>
    <t>ODSEK FEKALNE KANALIZACIJE</t>
  </si>
  <si>
    <t>FEKALNI KANAL 1A</t>
  </si>
  <si>
    <t>FEKALNI KANAL 1B</t>
  </si>
  <si>
    <t>FEKALNI KANAL 2</t>
  </si>
  <si>
    <t>FEKALNI KANAL 2.1</t>
  </si>
  <si>
    <t>FEKALNI KANAL 2.2</t>
  </si>
  <si>
    <t>FEKALNI KANAL 2.3</t>
  </si>
  <si>
    <t>VODOVOD 1A</t>
  </si>
  <si>
    <t>VODOVOD 1B</t>
  </si>
  <si>
    <t xml:space="preserve">Strojni izkop jarka z upoštevano pomočjo ročnega izkopa za fekalno kanalizacijo (cevovod, jaški) v terenu III.-IV. ktg., v naklonu, ki se prilagodi karakteristikam materiala in načinu varovanja izkopa  (razpiranje), širina dna izkopa po standardu SIST EN 1610, izkop v globini do 2,5 m, kompletno z nakladanje materiala na transportno sredstvo, odvoz na začasno deponijo, material se uporabi za kasnejše zasipanje jarkov. </t>
  </si>
  <si>
    <t xml:space="preserve">Strojni izkop jarka z upoštevano pomočjo ročnega izkopa za fekalno kanalizacijo (cevovod, jaški) v terenu V.ktg., v naklonu, ki se prilagodi karakteristikam materiala in načinu varovanja izkopa (razpiranje), širina dna izkopa po standardu SIST EN 1610, izkop v globini do 2,5 m, kompletno z direktnim nakladanjem materiala na kamion in odvozom na stalno deponijo (deponijo pridobi izvajalec) ter plačilo vseh stroškov deponiranja.  </t>
  </si>
  <si>
    <t>- cev DN 200 mm (notranji premer),</t>
  </si>
  <si>
    <t xml:space="preserve">Dobava in vgraditev revizijskega jaška iz cevi iz umetnih snovi DN 800 mm (notranji premer), globine do 2,0 m, muldo in koritnicami za priključevanje hišnih priključkov in drugih kanalov, podbetoniranje jaška. Zgornji del jaška se zaključi s konusom. </t>
  </si>
  <si>
    <t xml:space="preserve">Dobava in vgradnja AB venca ter dobava in montaža LTŽ pokrova z luknjami Ø 60 cm, dvojni simetrični zaklep, protihrupni vložek, vgrajenega v reducirni AB obroč deb. min. 10 cm, izveden pod naklonom min. 8%, z nosilnostjo 40 t (D400) za jaške DN 800 mm. </t>
  </si>
  <si>
    <t>Izdelava odcepa za hišni priključek s priklopom na cev, kompletno z vsemi pripadajočimi gradbenimi deli, vključno s povrnitvijo v obstoječe stanje, pripravljalnimi in zaključnimi deli ter dobavo in montažo potrebnih kosov:</t>
  </si>
  <si>
    <t xml:space="preserve">Strojni izkop jarka z upoštevano pomočjo ročnega izkopa za fekalno kanalizacijo (cevovod, jaški) v terenu III.-IV. ktg., v naklonu, ki se prilagodi karakteristikam materiala in načinu varovanja izkopa  (razpiranje), širina dna izkopa po standardu SIST EN 1610, izkop v globini do 2,0 m, kompletno z nakladanje materiala na transportno sredstvo, odvoz na začasno deponijo, material se uporabi za kasnejše zasipanje jarkov. </t>
  </si>
  <si>
    <t xml:space="preserve">Široki strojni izkop humusa, izkop v globini 30 cm, z odlaganjem na rob izkopa, material se uporabi za kasnejše zasipanje. </t>
  </si>
  <si>
    <t>Zasip jarka s humusom, razstiranje, ravnanje in valjanje pred sejanjem trave.</t>
  </si>
  <si>
    <t xml:space="preserve">Dobava in vgraditev revizijskega jaška iz cevi iz umetnih snovi DN 1000 mm (notranji premer), globine do 2,5 m, muldo in koritnicami za priključevanje hišnih priključkov in drugih kanalov, podbetoniranje jaška. Zgornji del jaška se zaključi s konusom. </t>
  </si>
  <si>
    <t xml:space="preserve">Dobava in vgraditev revizijskega jaška iz cevi iz umetnih snovi DN 800 mm (notranji premer), globine do 1,5 m, muldo in koritnicami za priključevanje hišnih priključkov in drugih kanalov, podbetoniranje jaška. Zgornji del jaška se zaključi s konusom. </t>
  </si>
  <si>
    <t>Odstranitev kovinskih stebrov, rušenje temeljev stebrov skupaj z odvozom na stalno deponijo in plačilom stroškov deponiranja.</t>
  </si>
  <si>
    <t>Odstranitev betonskih tlakovcev, deponiranje in ponovna postavitev tlakovcev na peščeno podlago iz peska 4/8mm skupaj s fugiranjem s kremenčevim peskom.</t>
  </si>
  <si>
    <t xml:space="preserve">Strojni izkop jarka z upoštevano pomočjo ročnega izkopa za fekalno kanalizacijo (cevovod, jaški) v terenu V.ktg., v naklonu, ki se prilagodi karakteristikam materiala in načinu varovanja izkopa (razpiranje), širina dna izkopa po standardu SIST EN 1610, izkop v globini do 2,0 m, kompletno z direktnim nakladanjem materiala na kamion in odvozom na stalno deponijo (deponijo pridobi izvajalec) ter plačilo vseh stroškov deponiranja.  </t>
  </si>
  <si>
    <t>Dobava in vgradnja panelne ograje višine do 1.5m v zeleni barvi skupaj z izdelavo temeljev za stebre. (Tip ograje dogovoriti z naročnikom oz. lastnikom zemljišča.)</t>
  </si>
  <si>
    <t xml:space="preserve">Dobava in vgradnja AB venca ter dobava in montaža LTŽ pokrova brez lukenj Ø 60 cm, dvojni simetrični zaklep, protihrupni vložek, vgrajenega v reducirni AB obroč deb. min. 10 cm, izveden pod naklonom min. 8%, z nosilnostjo 25 t (C250) za jaške DN 800 mm. </t>
  </si>
  <si>
    <t>FF-KOS DN50, L=500</t>
  </si>
  <si>
    <t>Q-KOS 90° DN100</t>
  </si>
  <si>
    <t>T-KOS DN100/100</t>
  </si>
  <si>
    <t>UNIVERZALNA SPOJKA DN80</t>
  </si>
  <si>
    <t>DN 100</t>
  </si>
  <si>
    <t>FEKALNI KANAL 1B SKUPAJ:</t>
  </si>
  <si>
    <t>FEKALNI KANAL 1A SKUPAJ:</t>
  </si>
  <si>
    <t>FEKALNI KANAL 2 SKUPAJ:</t>
  </si>
  <si>
    <t>FEKALNI KANAL 2.1 SKUPAJ:</t>
  </si>
  <si>
    <t>FEKALNI KANAL 2.2 SKUPAJ:</t>
  </si>
  <si>
    <t>FEKALNI KANAL 2.3 SKUPAJ:</t>
  </si>
  <si>
    <t>VODOVOD 1A SKUPAJ:</t>
  </si>
  <si>
    <t>VODOVOD 1B SKUPAJ:</t>
  </si>
  <si>
    <t>Demontaža in odstranitev panelne ograje, rušenje temeljev stebrov, deponiranje in ponovna postavitev ograje skupaj z betoniranjem temeljev stebrov.</t>
  </si>
  <si>
    <t>Izkop posameznih grmičkov, deponiranje ob trasi kanala in ponovna posaditev v humusno zemljino.</t>
  </si>
  <si>
    <t>Izkop žive meje, deponiranje ob trasi kanala in ponovna posaditev v humusno zemljino.</t>
  </si>
  <si>
    <t xml:space="preserve">Dobava, razgrinjanje in planiranje drobljenega, kamnitega, nasipnega materiala, granulacije 
0-63 mm v debelini cca. 50 cm ter utrjevanje do potrebne trdnosti (Ev2 ≥ 100 MPa). Vgrajevanje in sprotno utrjevanje v slojih največ do 30 cm. </t>
  </si>
  <si>
    <t>- Ponikovalnica Ø 120 cm skupne globine cca. 3,5 m od tega efektivne minimalno 2,0 m, LTŽ pokrov Ø 60 cm (40t)</t>
  </si>
  <si>
    <t xml:space="preserve">Odstranitev obstoječih tlakovcev in plošč ter deponiranje ob trasi kanalizacije, za kasnejšo uporabo. </t>
  </si>
  <si>
    <t>Polaganje obstoječih betonskih tlakovcev (brez dobave) na peščeno podlago, komplet z izdelavo peščene podlage, z utrjevanjem in zastičenjem reg s kremenčevim peskom.</t>
  </si>
  <si>
    <r>
      <rPr>
        <b/>
        <sz val="10"/>
        <rFont val="Arial CE"/>
        <charset val="238"/>
      </rPr>
      <t>NL EV zasun:</t>
    </r>
    <r>
      <rPr>
        <sz val="10"/>
        <rFont val="Arial CE"/>
        <charset val="238"/>
      </rPr>
      <t>_x000D__x000D_
Dobava in montaža NL ovalnega zasuna z mehkim tesnenjem za zapiranje pretoka vode; prirobnične izvedbe, s protiprirobnicami; PN 16; z vgradno armaturo v sestavi:_x000D__x000D_
- zaščitna PVC cev DN 150,                            _x000D_
- vgradna garnitura</t>
    </r>
  </si>
  <si>
    <t>ODSEK FEKALNE KANALIZACIJE V NASELJU SMOKUČ</t>
  </si>
  <si>
    <t>3(1*2)</t>
  </si>
  <si>
    <t>Kompletna izvedba križanj novih vodov z obstoječimi:
zavarovanje obstoječih vodov pri križanju nad vodovodom pri izkopu, med gradnjo in pri zasipu, komplet z ročnim izkopom in zasipom, zavarovanjem s cevjo ter utrjevanjem cone zasipa med vodovodom in zaščitenim vodom (preprečitev posedka).</t>
  </si>
  <si>
    <t>Kompletna izvedba križanj novih vodov z obstoječimi:
zavarovanje obstoječih vodov pri križanju nad vodovodom pri izkopu, med gradnjo in pri zasipu, komplet z ročnim izkopom, zavarovanjem s cevjo ter obbetoniranjem zaščitne cevi.</t>
  </si>
  <si>
    <t>Kompletna dobava in izdelava ponikovalnice:
'-ponikovalnica iz perforiranih betonskih cevi,
'-na vrhu se napravi AB venec iz betona C25/30, na katerega se vgradi LTŽ pokrov,
'-izdelava priključkov za kanalizacijo,
'-izdelava in dobava ponikovalnice zajema tudi vsa potrebna zemeljska dela in sicer izkop v obliki prisekanega stožca v globini cca 4,00 m pod naklonom 65°, širina dna izkopa je 100 cm od zunanjega roba cevi, perforirane cevi se obsipajo s kamnitimi kroglami Ø 50-150 mm brez finih frakcij (do višine perforiranih cevi), nad vtokom v ponikovalnico pa se na zasip s krogel vgradi glinen naboj v debelini 30 cm in se ga zaščiti s polipropilensko polstjo (400g/m2), nad polstjo se izdela zasutje z gramozom
'-nakladanje na transportno sredstvo in odvoz odvečnega materiala od izkopa na stalno deponijo (deponijo pridobi izvajalec) ter plačilo vseh stroškov deponiranja;</t>
  </si>
  <si>
    <t xml:space="preserve">Izdelavo elaborata za vnos GJI (vodovod, meteorna, fekalna) </t>
  </si>
  <si>
    <t>Priprava podatkov za vnos ceste (preplastitev) v BCP po izvedbi del</t>
  </si>
  <si>
    <t xml:space="preserve">Izdelava elaborata začasne prometne ureditve   oziroma sheme cestne zapore </t>
  </si>
  <si>
    <t>Postavitev popolne zapore po elaboratu ter najem in pregled CPZ v času gradnje</t>
  </si>
  <si>
    <t>Cena na enoto za postavitev popolne zapore je fiksna.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</si>
</sst>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0.00\ &quot;€&quot;_-;\-* #,##0.00\ &quot;€&quot;_-;_-* &quot;-&quot;??\ &quot;€&quot;_-;_-@_-"/>
    <numFmt numFmtId="43" formatCode="_-* #,##0.00_-;\-* #,##0.00_-;_-* &quot;-&quot;??_-;_-@_-"/>
    <numFmt numFmtId="164" formatCode="_-* #,##0.00\ _€_-;\-* #,##0.00\ _€_-;_-* &quot;-&quot;??\ _€_-;_-@_-"/>
    <numFmt numFmtId="165" formatCode="_-* #,##0.00\ &quot;SIT&quot;_-;\-* #,##0.00\ &quot;SIT&quot;_-;_-* &quot;-&quot;??\ &quot;SIT&quot;_-;_-@_-"/>
    <numFmt numFmtId="166" formatCode="_-* #,##0.00\ _S_I_T_-;\-* #,##0.00\ _S_I_T_-;_-* &quot;-&quot;??\ _S_I_T_-;_-@_-"/>
    <numFmt numFmtId="167" formatCode="_-* #,##0.00\ _E_U_R_-;\-* #,##0.00\ _E_U_R_-;_-* &quot;-&quot;??\ _E_U_R_-;_-@_-"/>
    <numFmt numFmtId="168" formatCode="##,###,###,##0.00"/>
    <numFmt numFmtId="169" formatCode="#,##0.0"/>
    <numFmt numFmtId="170" formatCode="00&quot;.&quot;"/>
    <numFmt numFmtId="171" formatCode="#,##0.00\ [$€-1]"/>
    <numFmt numFmtId="172" formatCode="_(* #,##0.00_);_(* \(#,##0.00\);_(* &quot;-&quot;??_);_(@_)"/>
    <numFmt numFmtId="173" formatCode="_-* #,##0\ _S_I_T_-;\-* #,##0\ _S_I_T_-;_-* &quot;-&quot;??\ _S_I_T_-;_-@_-"/>
    <numFmt numFmtId="174" formatCode="0.0"/>
    <numFmt numFmtId="175" formatCode="_([$€]* #,##0.00_);_([$€]* \(#,##0.00\);_([$€]* &quot;-&quot;??_);_(@_)"/>
    <numFmt numFmtId="176" formatCode="#,##0\ &quot;EUR&quot;;\-#,##0\ &quot;EUR&quot;"/>
    <numFmt numFmtId="177" formatCode="0.0%"/>
    <numFmt numFmtId="178" formatCode="General_)"/>
    <numFmt numFmtId="179" formatCode="#,##0.00\ &quot;€&quot;"/>
    <numFmt numFmtId="180" formatCode="_-* #,##0\ &quot;SIT&quot;_-;\-* #,##0\ &quot;SIT&quot;_-;_-* &quot;-&quot;\ &quot;SIT&quot;_-;_-@_-"/>
    <numFmt numFmtId="181" formatCode="m\o\n\th\ d\,\ yyyy"/>
    <numFmt numFmtId="182" formatCode="#,##0.00\ _S_I_T"/>
    <numFmt numFmtId="183" formatCode="#,#00"/>
    <numFmt numFmtId="184" formatCode="#,"/>
    <numFmt numFmtId="185" formatCode="_ * #,##0.00\ &quot;SIT&quot;_ ;_ * #,##0.00\ &quot;SIT&quot;_ ;_ * &quot;-&quot;??\ &quot;SIT&quot;_ ;_ @_ "/>
    <numFmt numFmtId="186" formatCode="_ * #,##0.00\ _S_I_T_ ;_ * #,##0.00\ _S_I_T_ ;_ * &quot;-&quot;??\ _S_I_T_ ;_ @_ "/>
    <numFmt numFmtId="187" formatCode="#,##0.00\ [$SIT-424]"/>
  </numFmts>
  <fonts count="86">
    <font>
      <sz val="10"/>
      <name val="Arial CE"/>
      <charset val="238"/>
    </font>
    <font>
      <sz val="11"/>
      <color theme="1"/>
      <name val="Calibri"/>
      <family val="2"/>
      <charset val="238"/>
      <scheme val="minor"/>
    </font>
    <font>
      <sz val="11"/>
      <color theme="1"/>
      <name val="Calibri"/>
      <family val="2"/>
      <charset val="238"/>
      <scheme val="minor"/>
    </font>
    <font>
      <b/>
      <sz val="10"/>
      <name val="Arial CE"/>
      <family val="2"/>
      <charset val="238"/>
    </font>
    <font>
      <b/>
      <u/>
      <sz val="10"/>
      <name val="Arial CE"/>
      <family val="2"/>
      <charset val="238"/>
    </font>
    <font>
      <sz val="10"/>
      <name val="Arial CE"/>
      <family val="2"/>
      <charset val="238"/>
    </font>
    <font>
      <sz val="8"/>
      <name val="Arial CE"/>
      <family val="2"/>
      <charset val="238"/>
    </font>
    <font>
      <b/>
      <sz val="12"/>
      <name val="Arial CE"/>
      <family val="2"/>
      <charset val="238"/>
    </font>
    <font>
      <b/>
      <sz val="11"/>
      <name val="Arial CE"/>
      <family val="2"/>
      <charset val="238"/>
    </font>
    <font>
      <sz val="11"/>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b/>
      <u/>
      <sz val="10"/>
      <name val="Arial CE"/>
      <charset val="238"/>
    </font>
    <font>
      <sz val="10"/>
      <name val="Arial CE"/>
    </font>
    <font>
      <sz val="8"/>
      <name val="Arial CE"/>
      <charset val="238"/>
    </font>
    <font>
      <vertAlign val="superscript"/>
      <sz val="10"/>
      <name val="Arial CE"/>
      <charset val="238"/>
    </font>
    <font>
      <sz val="10"/>
      <name val="Arial"/>
      <family val="2"/>
      <charset val="238"/>
    </font>
    <font>
      <sz val="11"/>
      <name val="Times New Roman CE"/>
      <charset val="238"/>
    </font>
    <font>
      <b/>
      <sz val="11"/>
      <name val="Arial CE"/>
      <charset val="238"/>
    </font>
    <font>
      <sz val="10"/>
      <name val="Arial"/>
      <family val="2"/>
      <charset val="238"/>
    </font>
    <font>
      <b/>
      <sz val="10"/>
      <name val="Arial CE"/>
      <family val="2"/>
    </font>
    <font>
      <vertAlign val="superscript"/>
      <sz val="10"/>
      <name val="Arial CE"/>
      <family val="2"/>
      <charset val="238"/>
    </font>
    <font>
      <sz val="10"/>
      <name val="Arial"/>
      <family val="2"/>
      <charset val="238"/>
    </font>
    <font>
      <sz val="12"/>
      <name val="Courier"/>
      <family val="3"/>
    </font>
    <font>
      <sz val="10"/>
      <color rgb="FFFF0000"/>
      <name val="Arial CE"/>
      <family val="2"/>
      <charset val="238"/>
    </font>
    <font>
      <sz val="10"/>
      <color rgb="FFFF0000"/>
      <name val="Arial CE"/>
      <family val="2"/>
    </font>
    <font>
      <b/>
      <sz val="10"/>
      <name val="Arial"/>
      <family val="2"/>
      <charset val="238"/>
    </font>
    <font>
      <sz val="10"/>
      <name val="Arial"/>
      <family val="2"/>
      <charset val="238"/>
    </font>
    <font>
      <sz val="11"/>
      <name val="Arial"/>
      <family val="2"/>
      <charset val="238"/>
    </font>
    <font>
      <sz val="10"/>
      <color rgb="FFFF0000"/>
      <name val="Arial CE"/>
      <charset val="238"/>
    </font>
    <font>
      <sz val="11"/>
      <color indexed="8"/>
      <name val="Calibri"/>
      <family val="2"/>
      <charset val="238"/>
    </font>
    <font>
      <sz val="10"/>
      <name val="Arial"/>
      <family val="2"/>
    </font>
    <font>
      <sz val="11"/>
      <color indexed="9"/>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b/>
      <sz val="18"/>
      <color indexed="62"/>
      <name val="Cambria"/>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52"/>
      <name val="Calibri"/>
      <family val="2"/>
      <charset val="238"/>
    </font>
    <font>
      <sz val="10"/>
      <color indexed="22"/>
      <name val="Arial"/>
      <family val="2"/>
      <charset val="238"/>
    </font>
    <font>
      <sz val="12"/>
      <name val="Arial"/>
      <family val="2"/>
      <charset val="238"/>
    </font>
    <font>
      <sz val="1"/>
      <color indexed="8"/>
      <name val="Courier"/>
      <family val="1"/>
      <charset val="238"/>
    </font>
    <font>
      <sz val="1"/>
      <color indexed="8"/>
      <name val="Courier"/>
      <family val="3"/>
    </font>
    <font>
      <sz val="11"/>
      <name val="Times New Roman CE"/>
      <family val="1"/>
      <charset val="238"/>
    </font>
    <font>
      <b/>
      <sz val="1"/>
      <color indexed="8"/>
      <name val="Courier"/>
      <family val="1"/>
      <charset val="238"/>
    </font>
    <font>
      <b/>
      <sz val="1"/>
      <color indexed="8"/>
      <name val="Courier"/>
      <family val="3"/>
    </font>
    <font>
      <u/>
      <sz val="10"/>
      <color indexed="12"/>
      <name val="Arial"/>
      <family val="2"/>
    </font>
    <font>
      <b/>
      <sz val="14"/>
      <name val="Arial"/>
      <family val="2"/>
    </font>
    <font>
      <sz val="11"/>
      <name val="Garamond"/>
      <family val="1"/>
      <charset val="238"/>
    </font>
    <font>
      <sz val="12"/>
      <name val="Times New Roman CE"/>
      <charset val="238"/>
    </font>
    <font>
      <sz val="10"/>
      <name val="Times New Roman CE"/>
      <charset val="238"/>
    </font>
    <font>
      <sz val="10"/>
      <name val="Courier New CE"/>
    </font>
    <font>
      <sz val="11"/>
      <name val="Arial CE"/>
      <charset val="238"/>
    </font>
    <font>
      <sz val="12"/>
      <name val="Courier"/>
      <family val="1"/>
      <charset val="238"/>
    </font>
    <font>
      <sz val="10"/>
      <name val="Times New Roman"/>
      <family val="1"/>
      <charset val="238"/>
    </font>
    <font>
      <sz val="10"/>
      <name val="Courier"/>
      <family val="1"/>
      <charset val="238"/>
    </font>
    <font>
      <sz val="11"/>
      <name val="Times New Roman"/>
      <family val="1"/>
    </font>
    <font>
      <u/>
      <sz val="10"/>
      <name val="Arial CE"/>
      <charset val="238"/>
    </font>
    <font>
      <sz val="10"/>
      <color theme="1"/>
      <name val="Arial CE"/>
      <charset val="238"/>
    </font>
    <font>
      <vertAlign val="superscript"/>
      <sz val="10"/>
      <name val="Arial"/>
      <family val="2"/>
      <charset val="238"/>
    </font>
    <font>
      <sz val="10"/>
      <name val="Century Gothic CE"/>
      <charset val="238"/>
    </font>
    <font>
      <b/>
      <sz val="10"/>
      <color rgb="FFFF0000"/>
      <name val="Arial CE"/>
      <charset val="238"/>
    </font>
    <font>
      <b/>
      <sz val="10"/>
      <color rgb="FFFF0000"/>
      <name val="Arial CE"/>
      <family val="2"/>
      <charset val="238"/>
    </font>
    <font>
      <sz val="10"/>
      <name val="Calibri"/>
      <family val="2"/>
      <charset val="238"/>
    </font>
    <font>
      <b/>
      <sz val="8"/>
      <name val="Arial CE"/>
      <charset val="238"/>
    </font>
    <font>
      <sz val="11"/>
      <name val="Calibri"/>
      <family val="2"/>
      <charset val="238"/>
    </font>
  </fonts>
  <fills count="53">
    <fill>
      <patternFill patternType="none"/>
    </fill>
    <fill>
      <patternFill patternType="gray125"/>
    </fill>
    <fill>
      <patternFill patternType="solid">
        <fgColor rgb="FFFFFF00"/>
        <bgColor indexed="64"/>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18"/>
        <bgColor indexed="32"/>
      </patternFill>
    </fill>
    <fill>
      <patternFill patternType="solid">
        <fgColor indexed="9"/>
      </patternFill>
    </fill>
    <fill>
      <patternFill patternType="solid">
        <fgColor indexed="9"/>
        <bgColor indexed="27"/>
      </patternFill>
    </fill>
    <fill>
      <patternFill patternType="solid">
        <fgColor indexed="5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patternFill>
    </fill>
    <fill>
      <patternFill patternType="solid">
        <fgColor indexed="62"/>
      </patternFill>
    </fill>
    <fill>
      <patternFill patternType="solid">
        <fgColor indexed="57"/>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double">
        <color indexed="63"/>
      </left>
      <right style="double">
        <color indexed="63"/>
      </right>
      <top style="double">
        <color indexed="63"/>
      </top>
      <bottom style="double">
        <color indexed="63"/>
      </bottom>
      <diagonal/>
    </border>
    <border>
      <left style="hair">
        <color indexed="18"/>
      </left>
      <right style="hair">
        <color indexed="18"/>
      </right>
      <top style="hair">
        <color indexed="18"/>
      </top>
      <bottom style="hair">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4"/>
      </left>
      <right style="thin">
        <color indexed="64"/>
      </right>
      <top/>
      <bottom/>
      <diagonal/>
    </border>
    <border>
      <left/>
      <right/>
      <top/>
      <bottom style="double">
        <color indexed="10"/>
      </bottom>
      <diagonal/>
    </border>
    <border>
      <left style="thin">
        <color indexed="64"/>
      </left>
      <right/>
      <top/>
      <bottom/>
      <diagonal/>
    </border>
    <border>
      <left/>
      <right style="thin">
        <color indexed="64"/>
      </right>
      <top/>
      <bottom/>
      <diagonal/>
    </border>
    <border>
      <left/>
      <right/>
      <top style="thin">
        <color indexed="56"/>
      </top>
      <bottom style="double">
        <color indexed="56"/>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91">
    <xf numFmtId="0" fontId="0" fillId="0" borderId="0"/>
    <xf numFmtId="175" fontId="18" fillId="0" borderId="0" applyFont="0" applyFill="0" applyBorder="0" applyAlignment="0" applyProtection="0"/>
    <xf numFmtId="0" fontId="18" fillId="0" borderId="0"/>
    <xf numFmtId="0" fontId="24" fillId="0" borderId="0"/>
    <xf numFmtId="0" fontId="24" fillId="0" borderId="0"/>
    <xf numFmtId="0" fontId="21" fillId="0" borderId="0"/>
    <xf numFmtId="0" fontId="22" fillId="0" borderId="0"/>
    <xf numFmtId="0" fontId="27" fillId="0" borderId="0"/>
    <xf numFmtId="0" fontId="15" fillId="0" borderId="0"/>
    <xf numFmtId="37" fontId="28" fillId="0" borderId="0"/>
    <xf numFmtId="0" fontId="5" fillId="0" borderId="0"/>
    <xf numFmtId="165" fontId="21" fillId="0" borderId="0" applyFont="0" applyFill="0" applyBorder="0" applyAlignment="0" applyProtection="0"/>
    <xf numFmtId="166" fontId="16" fillId="0" borderId="0" applyFont="0" applyFill="0" applyBorder="0" applyAlignment="0" applyProtection="0"/>
    <xf numFmtId="167"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2" fontId="18" fillId="0" borderId="0" applyFont="0" applyFill="0" applyBorder="0" applyAlignment="0" applyProtection="0"/>
    <xf numFmtId="166" fontId="21" fillId="0" borderId="0" applyFont="0" applyFill="0" applyBorder="0" applyAlignment="0" applyProtection="0"/>
    <xf numFmtId="166" fontId="15" fillId="0" borderId="0" applyFont="0" applyFill="0" applyBorder="0" applyAlignment="0" applyProtection="0"/>
    <xf numFmtId="172" fontId="18" fillId="0" borderId="0" applyFont="0" applyFill="0" applyBorder="0" applyAlignment="0" applyProtection="0"/>
    <xf numFmtId="0" fontId="16" fillId="0" borderId="0"/>
    <xf numFmtId="166" fontId="16" fillId="0" borderId="0" applyFont="0" applyFill="0" applyBorder="0" applyAlignment="0" applyProtection="0"/>
    <xf numFmtId="172" fontId="18" fillId="0" borderId="0" applyFont="0" applyFill="0" applyBorder="0" applyAlignment="0" applyProtection="0"/>
    <xf numFmtId="167" fontId="18" fillId="0" borderId="0" applyFont="0" applyFill="0" applyBorder="0" applyAlignment="0" applyProtection="0"/>
    <xf numFmtId="0" fontId="21" fillId="0" borderId="0"/>
    <xf numFmtId="0" fontId="21" fillId="0" borderId="0"/>
    <xf numFmtId="167" fontId="16" fillId="0" borderId="0" applyFont="0" applyFill="0" applyBorder="0" applyAlignment="0" applyProtection="0"/>
    <xf numFmtId="0" fontId="32" fillId="0" borderId="0"/>
    <xf numFmtId="166" fontId="32" fillId="0" borderId="0" applyFont="0" applyFill="0" applyBorder="0" applyAlignment="0" applyProtection="0"/>
    <xf numFmtId="0" fontId="21" fillId="0" borderId="0"/>
    <xf numFmtId="0" fontId="18" fillId="0" borderId="0"/>
    <xf numFmtId="172" fontId="18" fillId="0" borderId="0" applyFont="0" applyFill="0" applyBorder="0" applyAlignment="0" applyProtection="0"/>
    <xf numFmtId="0" fontId="21" fillId="0" borderId="0"/>
    <xf numFmtId="0" fontId="18" fillId="0" borderId="0"/>
    <xf numFmtId="0" fontId="21" fillId="0" borderId="0"/>
    <xf numFmtId="166" fontId="21" fillId="0" borderId="0" applyFont="0" applyFill="0" applyBorder="0" applyAlignment="0" applyProtection="0"/>
    <xf numFmtId="166" fontId="16" fillId="0" borderId="0" applyFont="0" applyFill="0" applyBorder="0" applyAlignment="0" applyProtection="0"/>
    <xf numFmtId="0" fontId="16" fillId="0" borderId="0"/>
    <xf numFmtId="173" fontId="18" fillId="0" borderId="0" applyFont="0" applyFill="0" applyBorder="0" applyAlignment="0" applyProtection="0"/>
    <xf numFmtId="0" fontId="21" fillId="0" borderId="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6" fontId="21" fillId="0" borderId="0" applyFont="0" applyFill="0" applyBorder="0" applyAlignment="0" applyProtection="0"/>
    <xf numFmtId="164"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67" fontId="16" fillId="0" borderId="0" applyFont="0" applyFill="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7"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6"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7"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1"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4" borderId="0" applyNumberFormat="0" applyBorder="0" applyAlignment="0" applyProtection="0"/>
    <xf numFmtId="0" fontId="37" fillId="21" borderId="0" applyNumberFormat="0" applyBorder="0" applyAlignment="0" applyProtection="0"/>
    <xf numFmtId="0" fontId="37" fillId="18" borderId="0" applyNumberFormat="0" applyBorder="0" applyAlignment="0" applyProtection="0"/>
    <xf numFmtId="0" fontId="37" fillId="22" borderId="0" applyNumberFormat="0" applyBorder="0" applyAlignment="0" applyProtection="0"/>
    <xf numFmtId="0" fontId="59" fillId="23" borderId="0" applyBorder="0" applyProtection="0">
      <alignment vertical="center"/>
    </xf>
    <xf numFmtId="0" fontId="59" fillId="23" borderId="0" applyBorder="0" applyProtection="0">
      <alignment vertical="center"/>
    </xf>
    <xf numFmtId="0" fontId="59" fillId="23" borderId="0" applyBorder="0" applyProtection="0">
      <alignment vertical="center"/>
    </xf>
    <xf numFmtId="0" fontId="59" fillId="23" borderId="0" applyBorder="0" applyProtection="0">
      <alignment vertical="center"/>
    </xf>
    <xf numFmtId="0" fontId="43" fillId="10" borderId="0" applyNumberFormat="0" applyBorder="0" applyAlignment="0" applyProtection="0"/>
    <xf numFmtId="0" fontId="46" fillId="24" borderId="2" applyNumberFormat="0" applyAlignment="0" applyProtection="0"/>
    <xf numFmtId="0" fontId="21" fillId="25" borderId="0" applyBorder="0" applyProtection="0">
      <alignment horizontal="right" vertical="center" wrapText="1"/>
    </xf>
    <xf numFmtId="0" fontId="21" fillId="25" borderId="0" applyBorder="0" applyProtection="0">
      <alignment horizontal="right" vertical="center" wrapText="1"/>
    </xf>
    <xf numFmtId="0" fontId="21" fillId="25" borderId="0" applyBorder="0" applyProtection="0">
      <alignment horizontal="right" vertical="center" wrapText="1"/>
    </xf>
    <xf numFmtId="0" fontId="21" fillId="25" borderId="0" applyBorder="0" applyProtection="0">
      <alignment horizontal="right" vertical="center" wrapText="1"/>
    </xf>
    <xf numFmtId="0" fontId="21" fillId="25" borderId="3" applyProtection="0">
      <alignment horizontal="right" vertical="center" wrapText="1"/>
    </xf>
    <xf numFmtId="0" fontId="21" fillId="25" borderId="3" applyProtection="0">
      <alignment horizontal="right" vertical="center" wrapText="1"/>
    </xf>
    <xf numFmtId="0" fontId="21" fillId="25" borderId="3" applyProtection="0">
      <alignment horizontal="right" vertical="center" wrapText="1"/>
    </xf>
    <xf numFmtId="0" fontId="21" fillId="25" borderId="3" applyProtection="0">
      <alignment horizontal="right" vertical="center" wrapText="1"/>
    </xf>
    <xf numFmtId="0" fontId="21" fillId="25" borderId="4" applyProtection="0">
      <alignment horizontal="right" vertical="center" wrapText="1"/>
    </xf>
    <xf numFmtId="0" fontId="21" fillId="25" borderId="4" applyProtection="0">
      <alignment horizontal="right" vertical="center" wrapText="1"/>
    </xf>
    <xf numFmtId="0" fontId="21" fillId="25" borderId="4" applyProtection="0">
      <alignment horizontal="right" vertical="center" wrapText="1"/>
    </xf>
    <xf numFmtId="0" fontId="21" fillId="25" borderId="4" applyProtection="0">
      <alignment horizontal="right" vertical="center" wrapText="1"/>
    </xf>
    <xf numFmtId="0" fontId="21" fillId="25" borderId="5" applyProtection="0">
      <alignment horizontal="right" vertical="center" wrapText="1"/>
    </xf>
    <xf numFmtId="0" fontId="21" fillId="25" borderId="5" applyProtection="0">
      <alignment horizontal="right" vertical="center" wrapText="1"/>
    </xf>
    <xf numFmtId="0" fontId="21" fillId="25" borderId="5" applyProtection="0">
      <alignment horizontal="right" vertical="center" wrapText="1"/>
    </xf>
    <xf numFmtId="0" fontId="21" fillId="25" borderId="5" applyProtection="0">
      <alignment horizontal="right" vertical="center" wrapText="1"/>
    </xf>
    <xf numFmtId="0" fontId="21" fillId="25" borderId="6" applyProtection="0">
      <alignment horizontal="right" vertical="center" wrapText="1"/>
    </xf>
    <xf numFmtId="0" fontId="21" fillId="25" borderId="6" applyProtection="0">
      <alignment horizontal="right" vertical="center" wrapText="1"/>
    </xf>
    <xf numFmtId="0" fontId="21" fillId="25" borderId="6" applyProtection="0">
      <alignment horizontal="right" vertical="center" wrapText="1"/>
    </xf>
    <xf numFmtId="0" fontId="21" fillId="25" borderId="6" applyProtection="0">
      <alignment horizontal="right" vertical="center" wrapText="1"/>
    </xf>
    <xf numFmtId="0" fontId="21" fillId="25" borderId="7" applyProtection="0">
      <alignment horizontal="right" vertical="center" wrapText="1"/>
    </xf>
    <xf numFmtId="0" fontId="21" fillId="25" borderId="7" applyProtection="0">
      <alignment horizontal="right" vertical="center" wrapText="1"/>
    </xf>
    <xf numFmtId="0" fontId="21" fillId="25" borderId="7" applyProtection="0">
      <alignment horizontal="right" vertical="center" wrapText="1"/>
    </xf>
    <xf numFmtId="0" fontId="21" fillId="25" borderId="7" applyProtection="0">
      <alignment horizontal="right" vertical="center" wrapText="1"/>
    </xf>
    <xf numFmtId="0" fontId="21" fillId="25" borderId="8" applyProtection="0">
      <alignment horizontal="right" vertical="center" wrapText="1"/>
    </xf>
    <xf numFmtId="0" fontId="21" fillId="25" borderId="8" applyProtection="0">
      <alignment horizontal="right" vertical="center" wrapText="1"/>
    </xf>
    <xf numFmtId="0" fontId="21" fillId="25" borderId="8" applyProtection="0">
      <alignment horizontal="right" vertical="center" wrapText="1"/>
    </xf>
    <xf numFmtId="0" fontId="21" fillId="25" borderId="8" applyProtection="0">
      <alignment horizontal="right" vertical="center" wrapText="1"/>
    </xf>
    <xf numFmtId="0" fontId="21" fillId="25" borderId="9" applyProtection="0">
      <alignment horizontal="right" vertical="center" wrapText="1"/>
    </xf>
    <xf numFmtId="0" fontId="21" fillId="25" borderId="9" applyProtection="0">
      <alignment horizontal="right" vertical="center" wrapText="1"/>
    </xf>
    <xf numFmtId="0" fontId="21" fillId="25" borderId="9" applyProtection="0">
      <alignment horizontal="right" vertical="center" wrapText="1"/>
    </xf>
    <xf numFmtId="0" fontId="21" fillId="25" borderId="9" applyProtection="0">
      <alignment horizontal="right" vertical="center" wrapText="1"/>
    </xf>
    <xf numFmtId="0" fontId="21" fillId="25" borderId="10" applyProtection="0">
      <alignment horizontal="right" vertical="center" wrapText="1"/>
    </xf>
    <xf numFmtId="0" fontId="21" fillId="25" borderId="10" applyProtection="0">
      <alignment horizontal="right" vertical="center" wrapText="1"/>
    </xf>
    <xf numFmtId="0" fontId="21" fillId="25" borderId="10" applyProtection="0">
      <alignment horizontal="right" vertical="center" wrapText="1"/>
    </xf>
    <xf numFmtId="0" fontId="21" fillId="25" borderId="10" applyProtection="0">
      <alignment horizontal="right" vertical="center" wrapText="1"/>
    </xf>
    <xf numFmtId="0" fontId="36" fillId="25" borderId="0" applyBorder="0" applyProtection="0">
      <alignment horizontal="right" vertical="center" wrapText="1"/>
    </xf>
    <xf numFmtId="0" fontId="42" fillId="26" borderId="11" applyNumberFormat="0" applyAlignment="0" applyProtection="0"/>
    <xf numFmtId="0" fontId="21" fillId="25" borderId="12" applyProtection="0">
      <alignment horizontal="center" wrapText="1"/>
    </xf>
    <xf numFmtId="0" fontId="21" fillId="25" borderId="12" applyProtection="0">
      <alignment horizontal="center" wrapText="1"/>
    </xf>
    <xf numFmtId="0" fontId="21" fillId="25" borderId="12" applyProtection="0">
      <alignment horizontal="center" wrapText="1"/>
    </xf>
    <xf numFmtId="0" fontId="21" fillId="25" borderId="12" applyProtection="0">
      <alignment horizontal="center" wrapText="1"/>
    </xf>
    <xf numFmtId="48" fontId="60" fillId="0" borderId="0" applyFill="0" applyBorder="0" applyAlignment="0" applyProtection="0"/>
    <xf numFmtId="48" fontId="60" fillId="0" borderId="0" applyFill="0" applyBorder="0" applyAlignment="0" applyProtection="0"/>
    <xf numFmtId="48" fontId="60" fillId="0" borderId="0" applyFill="0" applyBorder="0" applyAlignment="0" applyProtection="0"/>
    <xf numFmtId="181" fontId="61" fillId="0" borderId="0">
      <protection locked="0"/>
    </xf>
    <xf numFmtId="181" fontId="62" fillId="0" borderId="0">
      <protection locked="0"/>
    </xf>
    <xf numFmtId="0" fontId="38" fillId="11"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4" fontId="35" fillId="27" borderId="0"/>
    <xf numFmtId="4" fontId="35" fillId="28" borderId="0"/>
    <xf numFmtId="4" fontId="35" fillId="29" borderId="0"/>
    <xf numFmtId="4" fontId="35" fillId="30" borderId="0"/>
    <xf numFmtId="4" fontId="35" fillId="31" borderId="0"/>
    <xf numFmtId="4" fontId="35" fillId="32" borderId="0"/>
    <xf numFmtId="4" fontId="35" fillId="33" borderId="0"/>
    <xf numFmtId="4" fontId="35" fillId="34" borderId="0"/>
    <xf numFmtId="4" fontId="35" fillId="35" borderId="0"/>
    <xf numFmtId="4" fontId="35" fillId="30" borderId="0"/>
    <xf numFmtId="4" fontId="35" fillId="33" borderId="0"/>
    <xf numFmtId="4" fontId="35" fillId="36" borderId="0"/>
    <xf numFmtId="4" fontId="37" fillId="37" borderId="0"/>
    <xf numFmtId="4" fontId="37" fillId="34" borderId="0"/>
    <xf numFmtId="4" fontId="37" fillId="35" borderId="0"/>
    <xf numFmtId="4" fontId="37" fillId="38" borderId="0"/>
    <xf numFmtId="4" fontId="37" fillId="39" borderId="0"/>
    <xf numFmtId="4" fontId="37" fillId="40" borderId="0"/>
    <xf numFmtId="4" fontId="37" fillId="41" borderId="0"/>
    <xf numFmtId="4" fontId="37" fillId="42" borderId="0"/>
    <xf numFmtId="4" fontId="37" fillId="43" borderId="0"/>
    <xf numFmtId="4" fontId="37" fillId="38" borderId="0"/>
    <xf numFmtId="4" fontId="37" fillId="39" borderId="0"/>
    <xf numFmtId="4" fontId="37" fillId="44" borderId="0"/>
    <xf numFmtId="4" fontId="43" fillId="28" borderId="0"/>
    <xf numFmtId="4" fontId="58" fillId="45" borderId="2"/>
    <xf numFmtId="4" fontId="42" fillId="46" borderId="11"/>
    <xf numFmtId="4" fontId="41" fillId="0" borderId="0"/>
    <xf numFmtId="4" fontId="38" fillId="29" borderId="0"/>
    <xf numFmtId="4" fontId="53" fillId="0" borderId="13"/>
    <xf numFmtId="4" fontId="54" fillId="0" borderId="14"/>
    <xf numFmtId="4" fontId="55" fillId="0" borderId="15"/>
    <xf numFmtId="4" fontId="55" fillId="0" borderId="0"/>
    <xf numFmtId="4" fontId="44" fillId="32" borderId="2"/>
    <xf numFmtId="4" fontId="57" fillId="0" borderId="16"/>
    <xf numFmtId="4" fontId="56" fillId="47" borderId="0"/>
    <xf numFmtId="182" fontId="63" fillId="0" borderId="0"/>
    <xf numFmtId="0" fontId="5" fillId="0" borderId="0"/>
    <xf numFmtId="4" fontId="33" fillId="48" borderId="17"/>
    <xf numFmtId="4" fontId="39" fillId="45" borderId="18"/>
    <xf numFmtId="4" fontId="39" fillId="45" borderId="18"/>
    <xf numFmtId="4" fontId="52" fillId="0" borderId="0"/>
    <xf numFmtId="4" fontId="45" fillId="0" borderId="19"/>
    <xf numFmtId="4" fontId="45" fillId="0" borderId="19"/>
    <xf numFmtId="4" fontId="40" fillId="0" borderId="0"/>
    <xf numFmtId="0" fontId="41" fillId="0" borderId="0" applyNumberFormat="0" applyFill="0" applyBorder="0" applyAlignment="0" applyProtection="0"/>
    <xf numFmtId="183" fontId="61" fillId="0" borderId="0">
      <protection locked="0"/>
    </xf>
    <xf numFmtId="183" fontId="62" fillId="0" borderId="0">
      <protection locked="0"/>
    </xf>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49" fillId="0" borderId="0" applyNumberFormat="0" applyFill="0" applyBorder="0" applyAlignment="0" applyProtection="0"/>
    <xf numFmtId="184" fontId="64" fillId="0" borderId="0">
      <protection locked="0"/>
    </xf>
    <xf numFmtId="184" fontId="65" fillId="0" borderId="0">
      <protection locked="0"/>
    </xf>
    <xf numFmtId="184" fontId="64" fillId="0" borderId="0">
      <protection locked="0"/>
    </xf>
    <xf numFmtId="184" fontId="65" fillId="0" borderId="0">
      <protection locked="0"/>
    </xf>
    <xf numFmtId="0" fontId="66" fillId="0" borderId="0" applyNumberFormat="0" applyFill="0" applyBorder="0" applyAlignment="0" applyProtection="0">
      <alignment vertical="top"/>
      <protection locked="0"/>
    </xf>
    <xf numFmtId="0" fontId="44" fillId="12" borderId="2" applyNumberFormat="0" applyAlignment="0" applyProtection="0"/>
    <xf numFmtId="4" fontId="67" fillId="0" borderId="1">
      <alignment horizontal="left" vertical="center" wrapText="1"/>
    </xf>
    <xf numFmtId="0" fontId="39" fillId="24" borderId="18" applyNumberFormat="0" applyAlignment="0" applyProtection="0"/>
    <xf numFmtId="0" fontId="39" fillId="49" borderId="18" applyNumberFormat="0" applyAlignment="0" applyProtection="0"/>
    <xf numFmtId="0" fontId="39" fillId="24" borderId="18" applyNumberFormat="0" applyAlignment="0" applyProtection="0"/>
    <xf numFmtId="0" fontId="39" fillId="49" borderId="18" applyNumberFormat="0" applyAlignment="0" applyProtection="0"/>
    <xf numFmtId="39" fontId="36" fillId="0" borderId="23">
      <alignment horizontal="right" vertical="top" wrapText="1"/>
    </xf>
    <xf numFmtId="39" fontId="36" fillId="0" borderId="23">
      <alignment horizontal="right" vertical="top" wrapText="1"/>
    </xf>
    <xf numFmtId="39" fontId="36" fillId="0" borderId="23">
      <alignment horizontal="right" vertical="top" wrapText="1"/>
    </xf>
    <xf numFmtId="0" fontId="40" fillId="0" borderId="24" applyNumberFormat="0" applyFill="0" applyAlignment="0" applyProtection="0"/>
    <xf numFmtId="0" fontId="53" fillId="0" borderId="13" applyNumberFormat="0" applyFill="0" applyAlignment="0" applyProtection="0"/>
    <xf numFmtId="0" fontId="53" fillId="0" borderId="13" applyNumberFormat="0" applyFill="0" applyAlignment="0" applyProtection="0"/>
    <xf numFmtId="0" fontId="54" fillId="0" borderId="14" applyNumberFormat="0" applyFill="0" applyAlignment="0" applyProtection="0"/>
    <xf numFmtId="0" fontId="54" fillId="0" borderId="14"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1" fillId="0" borderId="0"/>
    <xf numFmtId="0" fontId="21"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8" fillId="0" borderId="0"/>
    <xf numFmtId="0" fontId="68" fillId="0" borderId="0"/>
    <xf numFmtId="0" fontId="68" fillId="0" borderId="0"/>
    <xf numFmtId="0" fontId="68"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8" fillId="0" borderId="0"/>
    <xf numFmtId="0" fontId="68" fillId="0" borderId="0"/>
    <xf numFmtId="0" fontId="6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vertical="top" wrapText="1"/>
    </xf>
    <xf numFmtId="0" fontId="5" fillId="0" borderId="0">
      <alignment vertical="top" wrapText="1"/>
    </xf>
    <xf numFmtId="0" fontId="5" fillId="0" borderId="0">
      <alignment vertical="top"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5"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2" fillId="0" borderId="0"/>
    <xf numFmtId="0" fontId="18" fillId="0" borderId="0">
      <alignment vertical="top" wrapText="1"/>
    </xf>
    <xf numFmtId="0" fontId="18" fillId="0" borderId="0">
      <alignment vertical="top" wrapText="1"/>
    </xf>
    <xf numFmtId="0" fontId="2" fillId="0" borderId="0"/>
    <xf numFmtId="0" fontId="2" fillId="0" borderId="0"/>
    <xf numFmtId="0" fontId="16" fillId="0" borderId="0"/>
    <xf numFmtId="0" fontId="5"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21" fillId="0" borderId="0"/>
    <xf numFmtId="0" fontId="18" fillId="0" borderId="0"/>
    <xf numFmtId="0" fontId="9" fillId="0" borderId="0"/>
    <xf numFmtId="0" fontId="21" fillId="0" borderId="0"/>
    <xf numFmtId="0" fontId="9" fillId="0" borderId="0"/>
    <xf numFmtId="0" fontId="9" fillId="0" borderId="0"/>
    <xf numFmtId="0" fontId="9" fillId="0" borderId="0"/>
    <xf numFmtId="0" fontId="16" fillId="0" borderId="0"/>
    <xf numFmtId="0" fontId="9" fillId="0" borderId="0"/>
    <xf numFmtId="0" fontId="18" fillId="0" borderId="0"/>
    <xf numFmtId="0" fontId="18" fillId="0" borderId="0"/>
    <xf numFmtId="0" fontId="21" fillId="0" borderId="0"/>
    <xf numFmtId="182" fontId="63" fillId="0" borderId="0"/>
    <xf numFmtId="0" fontId="18" fillId="0" borderId="0"/>
    <xf numFmtId="0" fontId="28" fillId="0" borderId="0"/>
    <xf numFmtId="0" fontId="21" fillId="0" borderId="0"/>
    <xf numFmtId="0" fontId="18" fillId="0" borderId="0"/>
    <xf numFmtId="0" fontId="70" fillId="0" borderId="0"/>
    <xf numFmtId="0" fontId="21" fillId="0" borderId="0"/>
    <xf numFmtId="0" fontId="21" fillId="0" borderId="0"/>
    <xf numFmtId="182" fontId="22" fillId="0" borderId="0"/>
    <xf numFmtId="0" fontId="71" fillId="0" borderId="0"/>
    <xf numFmtId="0" fontId="72" fillId="0" borderId="0"/>
    <xf numFmtId="0" fontId="73" fillId="0" borderId="0"/>
    <xf numFmtId="0" fontId="22" fillId="0" borderId="0"/>
    <xf numFmtId="0" fontId="22" fillId="0" borderId="0"/>
    <xf numFmtId="0" fontId="18" fillId="0" borderId="0"/>
    <xf numFmtId="0" fontId="18" fillId="0" borderId="0"/>
    <xf numFmtId="0" fontId="16" fillId="0" borderId="0"/>
    <xf numFmtId="0" fontId="9" fillId="0" borderId="0"/>
    <xf numFmtId="0" fontId="9" fillId="0" borderId="0"/>
    <xf numFmtId="0" fontId="9" fillId="0" borderId="0"/>
    <xf numFmtId="0" fontId="9" fillId="0" borderId="0"/>
    <xf numFmtId="0" fontId="21" fillId="0" borderId="0"/>
    <xf numFmtId="182" fontId="22" fillId="0" borderId="0"/>
    <xf numFmtId="0" fontId="9" fillId="0" borderId="0"/>
    <xf numFmtId="0" fontId="3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9" fillId="0" borderId="0"/>
    <xf numFmtId="0" fontId="2" fillId="0" borderId="0"/>
    <xf numFmtId="0" fontId="2" fillId="0" borderId="0"/>
    <xf numFmtId="182" fontId="22" fillId="0" borderId="0"/>
    <xf numFmtId="0" fontId="18" fillId="0" borderId="0">
      <alignment vertical="top" wrapText="1"/>
    </xf>
    <xf numFmtId="0" fontId="22"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9" fillId="0" borderId="0"/>
    <xf numFmtId="0" fontId="74" fillId="0" borderId="0"/>
    <xf numFmtId="0" fontId="74" fillId="0" borderId="0"/>
    <xf numFmtId="0" fontId="74" fillId="0" borderId="0"/>
    <xf numFmtId="0" fontId="74" fillId="0" borderId="0"/>
    <xf numFmtId="0" fontId="21"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21" fillId="0" borderId="0"/>
    <xf numFmtId="0" fontId="9" fillId="0" borderId="0"/>
    <xf numFmtId="0" fontId="74" fillId="0" borderId="0"/>
    <xf numFmtId="0" fontId="21"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5" fillId="0" borderId="0"/>
    <xf numFmtId="0" fontId="5" fillId="0" borderId="0"/>
    <xf numFmtId="0" fontId="7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5" fillId="0" borderId="0"/>
    <xf numFmtId="0" fontId="5" fillId="0" borderId="0"/>
    <xf numFmtId="39" fontId="75" fillId="0" borderId="0"/>
    <xf numFmtId="0" fontId="5" fillId="0" borderId="0"/>
    <xf numFmtId="39" fontId="75" fillId="0" borderId="0"/>
    <xf numFmtId="0" fontId="5" fillId="0" borderId="0"/>
    <xf numFmtId="0" fontId="5" fillId="0" borderId="0"/>
    <xf numFmtId="0" fontId="5" fillId="0" borderId="0"/>
    <xf numFmtId="0" fontId="5" fillId="0" borderId="0"/>
    <xf numFmtId="39" fontId="75"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39" fontId="7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12" borderId="0" applyNumberFormat="0" applyBorder="0" applyAlignment="0" applyProtection="0"/>
    <xf numFmtId="0" fontId="56" fillId="12" borderId="0" applyNumberFormat="0" applyBorder="0" applyAlignment="0" applyProtection="0"/>
    <xf numFmtId="0" fontId="56" fillId="12" borderId="0" applyNumberFormat="0" applyBorder="0" applyAlignment="0" applyProtection="0"/>
    <xf numFmtId="0" fontId="7" fillId="0" borderId="0">
      <alignment horizontal="left" vertical="top" wrapText="1" readingOrder="1"/>
    </xf>
    <xf numFmtId="0" fontId="21" fillId="0" borderId="0"/>
    <xf numFmtId="0" fontId="21"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21" fillId="0" borderId="0"/>
    <xf numFmtId="0" fontId="60" fillId="0" borderId="0" applyNumberFormat="0" applyFill="0" applyBorder="0" applyAlignment="0" applyProtection="0"/>
    <xf numFmtId="0" fontId="21"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8" fillId="0" borderId="0"/>
    <xf numFmtId="0" fontId="16" fillId="7" borderId="17" applyNumberFormat="0" applyFont="0" applyAlignment="0" applyProtection="0"/>
    <xf numFmtId="0" fontId="71" fillId="7" borderId="17" applyNumberFormat="0" applyFont="0" applyAlignment="0" applyProtection="0"/>
    <xf numFmtId="0" fontId="21" fillId="7" borderId="17" applyNumberFormat="0" applyFont="0" applyAlignment="0" applyProtection="0"/>
    <xf numFmtId="0" fontId="21" fillId="7" borderId="17" applyNumberFormat="0" applyFont="0" applyAlignment="0" applyProtection="0"/>
    <xf numFmtId="0" fontId="21" fillId="7" borderId="17" applyNumberFormat="0" applyFont="0" applyAlignment="0" applyProtection="0"/>
    <xf numFmtId="0" fontId="21" fillId="7" borderId="17" applyNumberFormat="0" applyFont="0" applyAlignment="0" applyProtection="0"/>
    <xf numFmtId="0" fontId="16" fillId="7" borderId="17" applyNumberFormat="0" applyFont="0" applyAlignment="0" applyProtection="0"/>
    <xf numFmtId="0" fontId="71" fillId="7" borderId="17" applyNumberFormat="0" applyFont="0" applyAlignment="0" applyProtection="0"/>
    <xf numFmtId="9" fontId="35" fillId="0" borderId="0" applyFont="0" applyFill="0" applyBorder="0" applyAlignment="0" applyProtection="0"/>
    <xf numFmtId="0" fontId="5" fillId="7" borderId="17" applyNumberFormat="0" applyFont="0" applyAlignment="0" applyProtection="0"/>
    <xf numFmtId="0" fontId="21" fillId="7" borderId="17" applyNumberFormat="0" applyFont="0" applyAlignment="0" applyProtection="0"/>
    <xf numFmtId="0" fontId="18" fillId="7" borderId="17" applyNumberFormat="0" applyFont="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9" fillId="24" borderId="18"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76" fillId="0" borderId="0" applyFill="0">
      <alignment vertical="justify"/>
    </xf>
    <xf numFmtId="0" fontId="37" fillId="50" borderId="0" applyNumberFormat="0" applyBorder="0" applyAlignment="0" applyProtection="0"/>
    <xf numFmtId="0" fontId="37" fillId="50"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7" fillId="0" borderId="16" applyNumberFormat="0" applyFill="0" applyAlignment="0" applyProtection="0"/>
    <xf numFmtId="0" fontId="57" fillId="0" borderId="16" applyNumberFormat="0" applyFill="0" applyAlignment="0" applyProtection="0"/>
    <xf numFmtId="0" fontId="42" fillId="26" borderId="11" applyNumberFormat="0" applyAlignment="0" applyProtection="0"/>
    <xf numFmtId="0" fontId="42" fillId="26" borderId="11" applyNumberFormat="0" applyAlignment="0" applyProtection="0"/>
    <xf numFmtId="0" fontId="58" fillId="49" borderId="2" applyNumberFormat="0" applyAlignment="0" applyProtection="0"/>
    <xf numFmtId="0" fontId="58" fillId="49" borderId="2" applyNumberFormat="0" applyAlignment="0" applyProtection="0"/>
    <xf numFmtId="0" fontId="43" fillId="6" borderId="0" applyNumberFormat="0" applyBorder="0" applyAlignment="0" applyProtection="0"/>
    <xf numFmtId="0" fontId="43" fillId="6" borderId="0" applyNumberFormat="0" applyBorder="0" applyAlignment="0" applyProtection="0"/>
    <xf numFmtId="0" fontId="5" fillId="0" borderId="0"/>
    <xf numFmtId="0" fontId="5" fillId="0" borderId="0"/>
    <xf numFmtId="0" fontId="36" fillId="0" borderId="25">
      <alignment horizontal="left" vertical="top" wrapText="1"/>
    </xf>
    <xf numFmtId="0" fontId="36" fillId="0" borderId="25">
      <alignment horizontal="left" vertical="top" wrapText="1"/>
    </xf>
    <xf numFmtId="0" fontId="36" fillId="0" borderId="25">
      <alignment horizontal="left" vertical="top" wrapText="1"/>
    </xf>
    <xf numFmtId="0" fontId="36" fillId="0" borderId="26">
      <alignment horizontal="left" vertical="top" wrapText="1"/>
    </xf>
    <xf numFmtId="0" fontId="36" fillId="0" borderId="26">
      <alignment horizontal="left" vertical="top" wrapText="1"/>
    </xf>
    <xf numFmtId="0" fontId="36" fillId="0" borderId="26">
      <alignment horizontal="left" vertical="top" wrapText="1"/>
    </xf>
    <xf numFmtId="0" fontId="45" fillId="0" borderId="27" applyNumberFormat="0" applyFill="0" applyAlignment="0" applyProtection="0"/>
    <xf numFmtId="184" fontId="62" fillId="0" borderId="28">
      <protection locked="0"/>
    </xf>
    <xf numFmtId="0" fontId="45" fillId="0" borderId="27" applyNumberFormat="0" applyFill="0" applyAlignment="0" applyProtection="0"/>
    <xf numFmtId="184" fontId="61" fillId="0" borderId="28">
      <protection locked="0"/>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1"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0" fontId="7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1" fillId="0" borderId="0" applyFont="0" applyFill="0" applyBorder="0" applyAlignment="0" applyProtection="0"/>
    <xf numFmtId="165" fontId="21"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80" fontId="71" fillId="0" borderId="0" applyFont="0" applyFill="0" applyBorder="0" applyAlignment="0" applyProtection="0"/>
    <xf numFmtId="173" fontId="16" fillId="0" borderId="0" applyFont="0" applyFill="0" applyBorder="0" applyAlignment="0" applyProtection="0"/>
    <xf numFmtId="186"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186" fontId="5" fillId="0" borderId="0" applyFont="0" applyFill="0" applyBorder="0" applyAlignment="0" applyProtection="0"/>
    <xf numFmtId="164" fontId="18" fillId="0" borderId="0" applyFont="0" applyFill="0" applyBorder="0" applyAlignment="0" applyProtection="0"/>
    <xf numFmtId="173" fontId="16" fillId="0" borderId="0" applyFont="0" applyFill="0" applyBorder="0" applyAlignment="0" applyProtection="0"/>
    <xf numFmtId="167" fontId="16" fillId="0" borderId="0" applyFont="0" applyFill="0" applyBorder="0" applyAlignment="0" applyProtection="0"/>
    <xf numFmtId="186"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5" fillId="0" borderId="0" applyFont="0" applyFill="0" applyBorder="0" applyAlignment="0" applyProtection="0"/>
    <xf numFmtId="164" fontId="1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6" fontId="21" fillId="0" borderId="0" applyFont="0" applyFill="0" applyBorder="0" applyAlignment="0" applyProtection="0"/>
    <xf numFmtId="166" fontId="5" fillId="0" borderId="0" applyFont="0" applyFill="0" applyBorder="0" applyAlignment="0" applyProtection="0"/>
    <xf numFmtId="167" fontId="16"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18"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166" fontId="16" fillId="0" borderId="0" applyFont="0" applyFill="0" applyBorder="0" applyAlignment="0" applyProtection="0"/>
    <xf numFmtId="173" fontId="18"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167" fontId="16"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43" fontId="16"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21"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87" fontId="18" fillId="0" borderId="0" applyFont="0" applyFill="0" applyBorder="0" applyAlignment="0" applyProtection="0"/>
    <xf numFmtId="43" fontId="18" fillId="0" borderId="0" applyFont="0" applyFill="0" applyBorder="0" applyAlignment="0" applyProtection="0"/>
    <xf numFmtId="166" fontId="9" fillId="0" borderId="0" applyFont="0" applyFill="0" applyBorder="0" applyAlignment="0" applyProtection="0"/>
    <xf numFmtId="43" fontId="18" fillId="0" borderId="0" applyFont="0" applyFill="0" applyBorder="0" applyAlignment="0" applyProtection="0"/>
    <xf numFmtId="166" fontId="16" fillId="0" borderId="0" applyFont="0" applyFill="0" applyBorder="0" applyAlignment="0" applyProtection="0"/>
    <xf numFmtId="166" fontId="9"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166" fontId="21" fillId="0" borderId="0" applyFont="0" applyFill="0" applyBorder="0" applyAlignment="0" applyProtection="0"/>
    <xf numFmtId="166" fontId="72"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0" fontId="44" fillId="9" borderId="2" applyNumberFormat="0" applyAlignment="0" applyProtection="0"/>
    <xf numFmtId="0" fontId="44" fillId="9" borderId="2" applyNumberFormat="0" applyAlignment="0" applyProtection="0"/>
    <xf numFmtId="0" fontId="45" fillId="0" borderId="19" applyNumberFormat="0" applyFill="0" applyAlignment="0" applyProtection="0"/>
    <xf numFmtId="0" fontId="45" fillId="0" borderId="19" applyNumberFormat="0" applyFill="0" applyAlignment="0" applyProtection="0"/>
    <xf numFmtId="164" fontId="1" fillId="0" borderId="0" applyFont="0" applyFill="0" applyBorder="0" applyAlignment="0" applyProtection="0"/>
    <xf numFmtId="0" fontId="16" fillId="0" borderId="0"/>
    <xf numFmtId="44" fontId="16" fillId="0" borderId="0" applyFont="0" applyFill="0" applyBorder="0" applyAlignment="0" applyProtection="0"/>
    <xf numFmtId="0" fontId="18" fillId="0" borderId="0"/>
    <xf numFmtId="0" fontId="18" fillId="0" borderId="0" applyFont="0" applyFill="0" applyBorder="0" applyAlignment="0" applyProtection="0"/>
    <xf numFmtId="0" fontId="16" fillId="0" borderId="0"/>
    <xf numFmtId="0" fontId="18" fillId="0" borderId="0" applyFont="0" applyFill="0" applyBorder="0" applyAlignment="0" applyProtection="0"/>
    <xf numFmtId="0" fontId="80" fillId="0" borderId="0"/>
    <xf numFmtId="0" fontId="16" fillId="0" borderId="0"/>
    <xf numFmtId="0" fontId="16" fillId="0" borderId="0"/>
    <xf numFmtId="37" fontId="28" fillId="0" borderId="0"/>
  </cellStyleXfs>
  <cellXfs count="445">
    <xf numFmtId="0" fontId="0" fillId="0" borderId="0" xfId="0"/>
    <xf numFmtId="0" fontId="0" fillId="2" borderId="0" xfId="0" applyFill="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horizontal="right"/>
    </xf>
    <xf numFmtId="4" fontId="0" fillId="2" borderId="0" xfId="0" applyNumberFormat="1" applyFill="1"/>
    <xf numFmtId="169" fontId="0" fillId="2" borderId="0" xfId="0" applyNumberFormat="1" applyFill="1"/>
    <xf numFmtId="0" fontId="10" fillId="2" borderId="0" xfId="0" applyFont="1" applyFill="1"/>
    <xf numFmtId="169" fontId="5" fillId="2" borderId="0" xfId="0" applyNumberFormat="1" applyFont="1" applyFill="1"/>
    <xf numFmtId="168" fontId="5" fillId="2" borderId="0" xfId="0" applyNumberFormat="1" applyFont="1" applyFill="1" applyAlignment="1">
      <alignment horizontal="right"/>
    </xf>
    <xf numFmtId="168" fontId="5" fillId="2" borderId="0" xfId="0" applyNumberFormat="1" applyFont="1" applyFill="1"/>
    <xf numFmtId="171" fontId="0" fillId="2" borderId="0" xfId="0" applyNumberFormat="1" applyFill="1"/>
    <xf numFmtId="176" fontId="3" fillId="2" borderId="0" xfId="0" applyNumberFormat="1" applyFont="1" applyFill="1"/>
    <xf numFmtId="176" fontId="0" fillId="2" borderId="0" xfId="0" applyNumberFormat="1" applyFill="1"/>
    <xf numFmtId="0" fontId="10" fillId="0" borderId="0" xfId="2" applyFont="1"/>
    <xf numFmtId="0" fontId="3" fillId="0" borderId="0" xfId="0" applyFont="1" applyAlignment="1">
      <alignment horizontal="left" vertical="top" wrapText="1"/>
    </xf>
    <xf numFmtId="0" fontId="5" fillId="0" borderId="0" xfId="0" applyFont="1" applyAlignment="1">
      <alignment horizontal="right"/>
    </xf>
    <xf numFmtId="169" fontId="5" fillId="0" borderId="0" xfId="0" applyNumberFormat="1" applyFont="1"/>
    <xf numFmtId="168" fontId="5" fillId="0" borderId="0" xfId="0" applyNumberFormat="1" applyFont="1" applyAlignment="1">
      <alignment horizontal="right"/>
    </xf>
    <xf numFmtId="168" fontId="5" fillId="0" borderId="0" xfId="0" applyNumberFormat="1" applyFont="1"/>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xf numFmtId="170" fontId="6" fillId="0" borderId="0" xfId="13" applyNumberFormat="1" applyFont="1" applyAlignment="1">
      <alignment horizontal="center" vertical="top"/>
    </xf>
    <xf numFmtId="0" fontId="0" fillId="0" borderId="0" xfId="0" applyAlignment="1">
      <alignment horizontal="right"/>
    </xf>
    <xf numFmtId="0" fontId="0" fillId="0" borderId="0" xfId="0" applyAlignment="1">
      <alignment vertical="top"/>
    </xf>
    <xf numFmtId="0" fontId="8" fillId="0" borderId="0" xfId="0" applyFont="1" applyAlignment="1">
      <alignment vertical="top"/>
    </xf>
    <xf numFmtId="171" fontId="0" fillId="0" borderId="0" xfId="0" applyNumberFormat="1"/>
    <xf numFmtId="0" fontId="9" fillId="0" borderId="0" xfId="0" applyFont="1" applyAlignment="1">
      <alignment vertical="top"/>
    </xf>
    <xf numFmtId="0" fontId="7" fillId="0" borderId="0" xfId="0" applyFont="1" applyAlignment="1">
      <alignment vertical="top"/>
    </xf>
    <xf numFmtId="176" fontId="3" fillId="0" borderId="0" xfId="0" applyNumberFormat="1" applyFont="1"/>
    <xf numFmtId="176" fontId="0" fillId="0" borderId="0" xfId="0" applyNumberFormat="1"/>
    <xf numFmtId="169" fontId="10" fillId="0" borderId="0" xfId="36" applyNumberFormat="1" applyFont="1" applyAlignment="1">
      <alignment horizontal="right"/>
    </xf>
    <xf numFmtId="4" fontId="10" fillId="0" borderId="0" xfId="36" applyNumberFormat="1" applyFont="1" applyAlignment="1">
      <alignment horizontal="right"/>
    </xf>
    <xf numFmtId="0" fontId="21" fillId="0" borderId="0" xfId="0" applyFont="1" applyAlignment="1">
      <alignment vertical="top" wrapText="1"/>
    </xf>
    <xf numFmtId="0" fontId="21" fillId="0" borderId="0" xfId="30" applyAlignment="1">
      <alignment wrapText="1"/>
    </xf>
    <xf numFmtId="0" fontId="0" fillId="0" borderId="0" xfId="0" applyAlignment="1">
      <alignment vertical="top" wrapText="1"/>
    </xf>
    <xf numFmtId="0" fontId="0" fillId="0" borderId="0" xfId="0" applyAlignment="1">
      <alignment horizontal="right" vertical="top"/>
    </xf>
    <xf numFmtId="0" fontId="3" fillId="0" borderId="0" xfId="0" applyFont="1" applyAlignment="1">
      <alignment horizontal="right" vertical="top"/>
    </xf>
    <xf numFmtId="178" fontId="21" fillId="0" borderId="0" xfId="0" applyNumberFormat="1" applyFont="1" applyAlignment="1">
      <alignment horizontal="left" wrapText="1"/>
    </xf>
    <xf numFmtId="0" fontId="21" fillId="0" borderId="0" xfId="0" quotePrefix="1" applyFont="1" applyAlignment="1">
      <alignment vertical="top" wrapText="1"/>
    </xf>
    <xf numFmtId="0" fontId="21" fillId="0" borderId="0" xfId="0" applyFont="1" applyAlignment="1">
      <alignment wrapText="1"/>
    </xf>
    <xf numFmtId="0" fontId="10" fillId="2" borderId="0" xfId="2" applyFont="1" applyFill="1"/>
    <xf numFmtId="169" fontId="10" fillId="2" borderId="0" xfId="36" applyNumberFormat="1" applyFont="1" applyFill="1" applyAlignment="1">
      <alignment horizontal="right"/>
    </xf>
    <xf numFmtId="4" fontId="10" fillId="2" borderId="0" xfId="36" applyNumberFormat="1" applyFont="1" applyFill="1" applyAlignment="1">
      <alignment horizontal="right"/>
    </xf>
    <xf numFmtId="0" fontId="10" fillId="2" borderId="0" xfId="0" applyFont="1" applyFill="1" applyAlignment="1">
      <alignment horizontal="right"/>
    </xf>
    <xf numFmtId="0" fontId="23" fillId="0" borderId="0" xfId="0" applyFont="1" applyAlignment="1">
      <alignment horizontal="center"/>
    </xf>
    <xf numFmtId="171" fontId="23" fillId="0" borderId="0" xfId="0" applyNumberFormat="1" applyFont="1" applyAlignment="1">
      <alignment horizontal="right"/>
    </xf>
    <xf numFmtId="171" fontId="14" fillId="0" borderId="0" xfId="0" applyNumberFormat="1" applyFont="1"/>
    <xf numFmtId="0" fontId="3" fillId="0" borderId="0" xfId="0" applyFont="1" applyAlignment="1">
      <alignment horizontal="right"/>
    </xf>
    <xf numFmtId="170" fontId="25" fillId="0" borderId="0" xfId="2" applyNumberFormat="1" applyFont="1" applyAlignment="1">
      <alignment horizontal="center"/>
    </xf>
    <xf numFmtId="0" fontId="16" fillId="0" borderId="0" xfId="0" applyFont="1" applyAlignment="1">
      <alignment wrapText="1"/>
    </xf>
    <xf numFmtId="170" fontId="6" fillId="0" borderId="0" xfId="13" applyNumberFormat="1" applyFont="1" applyFill="1" applyAlignment="1">
      <alignment horizontal="center" vertical="top"/>
    </xf>
    <xf numFmtId="169" fontId="5" fillId="0" borderId="0" xfId="0" applyNumberFormat="1" applyFont="1" applyFill="1"/>
    <xf numFmtId="4" fontId="5" fillId="0" borderId="0" xfId="0" applyNumberFormat="1" applyFont="1" applyFill="1" applyAlignment="1">
      <alignment horizontal="right"/>
    </xf>
    <xf numFmtId="4" fontId="5" fillId="0" borderId="0" xfId="0" applyNumberFormat="1" applyFont="1" applyFill="1"/>
    <xf numFmtId="0" fontId="0" fillId="0" borderId="0" xfId="0" applyAlignment="1">
      <alignment wrapText="1"/>
    </xf>
    <xf numFmtId="0" fontId="8" fillId="0" borderId="0" xfId="0" applyFont="1" applyFill="1" applyAlignment="1">
      <alignment horizontal="center" vertical="top"/>
    </xf>
    <xf numFmtId="0" fontId="8" fillId="0" borderId="0" xfId="0" applyFont="1" applyFill="1" applyAlignment="1">
      <alignment horizontal="left" vertical="top"/>
    </xf>
    <xf numFmtId="0" fontId="9" fillId="0" borderId="0" xfId="0" applyFont="1" applyFill="1" applyAlignment="1">
      <alignment horizontal="right"/>
    </xf>
    <xf numFmtId="169" fontId="9" fillId="0" borderId="0" xfId="0" applyNumberFormat="1" applyFont="1" applyFill="1"/>
    <xf numFmtId="168" fontId="9" fillId="0" borderId="0" xfId="0" applyNumberFormat="1" applyFont="1" applyFill="1" applyAlignment="1">
      <alignment horizontal="right"/>
    </xf>
    <xf numFmtId="168" fontId="9" fillId="0" borderId="0" xfId="0" applyNumberFormat="1" applyFont="1" applyFill="1"/>
    <xf numFmtId="0" fontId="9" fillId="0" borderId="0" xfId="0" applyFont="1" applyFill="1"/>
    <xf numFmtId="172" fontId="16" fillId="0" borderId="0" xfId="12" applyNumberFormat="1" applyFill="1"/>
    <xf numFmtId="0" fontId="5" fillId="0" borderId="0" xfId="0" applyFont="1" applyFill="1" applyAlignment="1">
      <alignment horizontal="center"/>
    </xf>
    <xf numFmtId="0" fontId="0" fillId="0" borderId="0" xfId="0" applyFill="1" applyAlignment="1">
      <alignment horizontal="center"/>
    </xf>
    <xf numFmtId="0" fontId="3" fillId="0" borderId="0" xfId="0" applyFont="1" applyFill="1" applyAlignment="1">
      <alignment horizontal="left" vertical="top" wrapText="1"/>
    </xf>
    <xf numFmtId="0" fontId="5" fillId="0" borderId="0" xfId="0" applyFont="1" applyFill="1" applyAlignment="1">
      <alignment horizontal="right"/>
    </xf>
    <xf numFmtId="168" fontId="5" fillId="0" borderId="0" xfId="0" applyNumberFormat="1" applyFont="1" applyFill="1" applyAlignment="1">
      <alignment horizontal="right"/>
    </xf>
    <xf numFmtId="168" fontId="5" fillId="0" borderId="0" xfId="0" applyNumberFormat="1" applyFont="1" applyFill="1"/>
    <xf numFmtId="0" fontId="0" fillId="0" borderId="0" xfId="0" applyFill="1"/>
    <xf numFmtId="4" fontId="0" fillId="0" borderId="0" xfId="0" applyNumberFormat="1" applyFill="1"/>
    <xf numFmtId="0" fontId="5" fillId="0" borderId="0" xfId="0" applyFont="1" applyFill="1" applyAlignment="1">
      <alignment horizontal="center" vertical="top"/>
    </xf>
    <xf numFmtId="0" fontId="5" fillId="0" borderId="0" xfId="0" applyFont="1" applyFill="1" applyAlignment="1">
      <alignment horizontal="left" vertical="top" wrapText="1"/>
    </xf>
    <xf numFmtId="0" fontId="5" fillId="0" borderId="0" xfId="0" applyFont="1" applyFill="1"/>
    <xf numFmtId="0" fontId="0" fillId="0" borderId="0" xfId="0" applyFill="1" applyAlignment="1">
      <alignment horizontal="right"/>
    </xf>
    <xf numFmtId="169" fontId="0" fillId="0" borderId="0" xfId="0" applyNumberFormat="1" applyFill="1"/>
    <xf numFmtId="168" fontId="14" fillId="0" borderId="1" xfId="0" applyNumberFormat="1" applyFont="1" applyFill="1" applyBorder="1"/>
    <xf numFmtId="170" fontId="3" fillId="0" borderId="0" xfId="13" applyNumberFormat="1" applyFont="1" applyFill="1" applyAlignment="1">
      <alignment horizontal="center" vertical="top"/>
    </xf>
    <xf numFmtId="4" fontId="3" fillId="0" borderId="1" xfId="0" applyNumberFormat="1" applyFont="1" applyFill="1" applyBorder="1"/>
    <xf numFmtId="0" fontId="0" fillId="0" borderId="0" xfId="0" applyFill="1" applyAlignment="1">
      <alignment horizontal="center" vertical="top"/>
    </xf>
    <xf numFmtId="0" fontId="0" fillId="0" borderId="0" xfId="0" applyFill="1" applyAlignment="1">
      <alignment vertical="top"/>
    </xf>
    <xf numFmtId="4" fontId="14" fillId="0" borderId="1" xfId="0" applyNumberFormat="1" applyFont="1" applyFill="1" applyBorder="1"/>
    <xf numFmtId="9" fontId="5" fillId="0" borderId="0" xfId="0" applyNumberFormat="1" applyFont="1" applyFill="1" applyAlignment="1">
      <alignment horizontal="right"/>
    </xf>
    <xf numFmtId="0" fontId="10" fillId="0" borderId="0" xfId="0" applyFont="1" applyFill="1"/>
    <xf numFmtId="4" fontId="10" fillId="0" borderId="0" xfId="0" applyNumberFormat="1" applyFont="1" applyFill="1"/>
    <xf numFmtId="170" fontId="11" fillId="0" borderId="0" xfId="13" applyNumberFormat="1" applyFont="1" applyFill="1" applyAlignment="1">
      <alignment horizontal="center" vertical="top"/>
    </xf>
    <xf numFmtId="0" fontId="11" fillId="0" borderId="0" xfId="13" applyNumberFormat="1" applyFont="1" applyFill="1" applyAlignment="1">
      <alignment horizontal="left" vertical="top"/>
    </xf>
    <xf numFmtId="0" fontId="12" fillId="0" borderId="0" xfId="0" applyFont="1" applyFill="1" applyAlignment="1">
      <alignment horizontal="right"/>
    </xf>
    <xf numFmtId="169" fontId="12" fillId="0" borderId="0" xfId="13" applyNumberFormat="1" applyFont="1" applyFill="1" applyAlignment="1">
      <alignment horizontal="right"/>
    </xf>
    <xf numFmtId="4" fontId="12" fillId="0" borderId="0" xfId="13" applyNumberFormat="1" applyFont="1" applyFill="1" applyAlignment="1">
      <alignment horizontal="right"/>
    </xf>
    <xf numFmtId="0" fontId="3" fillId="0" borderId="0" xfId="13" applyNumberFormat="1" applyFont="1" applyFill="1" applyAlignment="1">
      <alignment horizontal="left" vertical="top" wrapText="1"/>
    </xf>
    <xf numFmtId="169" fontId="5" fillId="0" borderId="0" xfId="13" applyNumberFormat="1" applyFont="1" applyFill="1" applyAlignment="1">
      <alignment horizontal="right"/>
    </xf>
    <xf numFmtId="4" fontId="5" fillId="0" borderId="0" xfId="13" applyNumberFormat="1" applyFont="1" applyFill="1" applyAlignment="1">
      <alignment horizontal="right"/>
    </xf>
    <xf numFmtId="0" fontId="10" fillId="0" borderId="0" xfId="0" applyFont="1" applyFill="1" applyAlignment="1">
      <alignment horizontal="right"/>
    </xf>
    <xf numFmtId="0" fontId="10" fillId="0" borderId="0" xfId="2" applyFont="1" applyFill="1" applyAlignment="1">
      <alignment vertical="center"/>
    </xf>
    <xf numFmtId="0" fontId="10" fillId="0" borderId="0" xfId="2" applyFont="1" applyFill="1" applyAlignment="1">
      <alignment horizontal="right" vertical="center"/>
    </xf>
    <xf numFmtId="0" fontId="16" fillId="0" borderId="0" xfId="2" applyFont="1" applyFill="1"/>
    <xf numFmtId="0" fontId="16" fillId="0" borderId="0" xfId="2" applyFont="1" applyFill="1" applyAlignment="1">
      <alignment horizontal="right"/>
    </xf>
    <xf numFmtId="0" fontId="5" fillId="0" borderId="0" xfId="8" applyFont="1" applyFill="1"/>
    <xf numFmtId="0" fontId="10" fillId="0" borderId="0" xfId="14" applyNumberFormat="1" applyFont="1" applyFill="1" applyAlignment="1">
      <alignment horizontal="left" vertical="top" wrapText="1"/>
    </xf>
    <xf numFmtId="172" fontId="0" fillId="0" borderId="0" xfId="12" applyNumberFormat="1" applyFont="1" applyFill="1"/>
    <xf numFmtId="4" fontId="16" fillId="0" borderId="0" xfId="0" applyNumberFormat="1" applyFont="1" applyFill="1" applyAlignment="1">
      <alignment horizontal="right"/>
    </xf>
    <xf numFmtId="170" fontId="6" fillId="0" borderId="0" xfId="13" applyNumberFormat="1" applyFont="1" applyFill="1" applyBorder="1" applyAlignment="1">
      <alignment horizontal="center" vertical="top"/>
    </xf>
    <xf numFmtId="0" fontId="16" fillId="0" borderId="0" xfId="681" applyAlignment="1">
      <alignment wrapText="1"/>
    </xf>
    <xf numFmtId="0" fontId="78" fillId="0" borderId="0" xfId="0" applyFont="1" applyAlignment="1">
      <alignment wrapText="1"/>
    </xf>
    <xf numFmtId="4" fontId="10" fillId="2" borderId="0" xfId="0" applyNumberFormat="1" applyFont="1" applyFill="1" applyAlignment="1">
      <alignment horizontal="right"/>
    </xf>
    <xf numFmtId="0" fontId="0" fillId="0" borderId="0" xfId="0" applyAlignment="1">
      <alignment horizontal="center"/>
    </xf>
    <xf numFmtId="0" fontId="21" fillId="0" borderId="0" xfId="0" applyFont="1"/>
    <xf numFmtId="170" fontId="8" fillId="0" borderId="0" xfId="23" applyNumberFormat="1" applyFont="1" applyFill="1" applyBorder="1" applyAlignment="1">
      <alignment horizontal="center"/>
    </xf>
    <xf numFmtId="0" fontId="11" fillId="0" borderId="0" xfId="23" applyNumberFormat="1" applyFont="1" applyFill="1" applyBorder="1" applyAlignment="1">
      <alignment horizontal="left" vertical="top"/>
    </xf>
    <xf numFmtId="0" fontId="10" fillId="0" borderId="0" xfId="23" applyNumberFormat="1" applyFont="1" applyFill="1" applyBorder="1" applyAlignment="1">
      <alignment horizontal="right"/>
    </xf>
    <xf numFmtId="169" fontId="5" fillId="0" borderId="0" xfId="23" applyNumberFormat="1" applyFont="1" applyFill="1" applyBorder="1" applyAlignment="1">
      <alignment horizontal="right"/>
    </xf>
    <xf numFmtId="4" fontId="10" fillId="0" borderId="0" xfId="23" applyNumberFormat="1" applyFont="1" applyFill="1" applyBorder="1" applyAlignment="1">
      <alignment horizontal="right"/>
    </xf>
    <xf numFmtId="170" fontId="10" fillId="0" borderId="0" xfId="23" applyNumberFormat="1" applyFont="1" applyFill="1" applyBorder="1" applyAlignment="1">
      <alignment horizontal="center"/>
    </xf>
    <xf numFmtId="0" fontId="25" fillId="0" borderId="0" xfId="23" applyNumberFormat="1" applyFont="1" applyFill="1" applyBorder="1" applyAlignment="1">
      <alignment horizontal="left" vertical="top"/>
    </xf>
    <xf numFmtId="4" fontId="10" fillId="0" borderId="0" xfId="8" applyNumberFormat="1" applyFont="1"/>
    <xf numFmtId="172" fontId="5" fillId="0" borderId="0" xfId="684" applyNumberFormat="1" applyFont="1" applyFill="1" applyBorder="1"/>
    <xf numFmtId="4" fontId="0" fillId="0" borderId="0" xfId="0" applyNumberFormat="1"/>
    <xf numFmtId="4" fontId="16" fillId="0" borderId="0" xfId="0" applyNumberFormat="1" applyFont="1"/>
    <xf numFmtId="4" fontId="5" fillId="0" borderId="0" xfId="0" applyNumberFormat="1" applyFont="1"/>
    <xf numFmtId="0" fontId="10" fillId="0" borderId="0" xfId="8" applyFont="1" applyAlignment="1">
      <alignment horizontal="right"/>
    </xf>
    <xf numFmtId="169" fontId="5" fillId="0" borderId="0" xfId="8" applyNumberFormat="1" applyFont="1" applyAlignment="1">
      <alignment horizontal="right"/>
    </xf>
    <xf numFmtId="0" fontId="10" fillId="0" borderId="0" xfId="0" applyFont="1"/>
    <xf numFmtId="4" fontId="10" fillId="0" borderId="0" xfId="0" applyNumberFormat="1" applyFont="1"/>
    <xf numFmtId="0" fontId="80" fillId="0" borderId="0" xfId="687"/>
    <xf numFmtId="0" fontId="5" fillId="0" borderId="0" xfId="0" applyFont="1" applyAlignment="1">
      <alignment horizontal="center"/>
    </xf>
    <xf numFmtId="0" fontId="14" fillId="0" borderId="0" xfId="0" applyFont="1"/>
    <xf numFmtId="169" fontId="0" fillId="0" borderId="0" xfId="0" applyNumberFormat="1" applyAlignment="1">
      <alignment horizontal="right"/>
    </xf>
    <xf numFmtId="4" fontId="0" fillId="0" borderId="0" xfId="0" applyNumberFormat="1" applyAlignment="1">
      <alignment horizontal="right"/>
    </xf>
    <xf numFmtId="0" fontId="34" fillId="0" borderId="0" xfId="0" applyFont="1" applyAlignment="1">
      <alignment horizontal="right"/>
    </xf>
    <xf numFmtId="4" fontId="3" fillId="0" borderId="1" xfId="0" applyNumberFormat="1" applyFont="1" applyBorder="1"/>
    <xf numFmtId="0" fontId="16" fillId="0" borderId="0" xfId="0" applyFont="1"/>
    <xf numFmtId="0" fontId="5" fillId="0" borderId="0" xfId="0" applyFont="1" applyAlignment="1">
      <alignment horizontal="left"/>
    </xf>
    <xf numFmtId="0" fontId="0" fillId="0" borderId="0" xfId="0" applyAlignment="1">
      <alignment horizontal="center" vertical="top"/>
    </xf>
    <xf numFmtId="170" fontId="10" fillId="0" borderId="0" xfId="8" applyNumberFormat="1" applyFont="1" applyAlignment="1">
      <alignment horizontal="center"/>
    </xf>
    <xf numFmtId="0" fontId="10" fillId="0" borderId="0" xfId="8" applyFont="1" applyAlignment="1">
      <alignment horizontal="left" vertical="top"/>
    </xf>
    <xf numFmtId="169" fontId="0" fillId="2" borderId="0" xfId="0" applyNumberFormat="1" applyFill="1" applyAlignment="1">
      <alignment horizontal="right"/>
    </xf>
    <xf numFmtId="4" fontId="0" fillId="2" borderId="0" xfId="0" applyNumberFormat="1" applyFill="1" applyAlignment="1">
      <alignment horizontal="right"/>
    </xf>
    <xf numFmtId="0" fontId="16" fillId="2" borderId="0" xfId="0" applyFont="1" applyFill="1"/>
    <xf numFmtId="4" fontId="3" fillId="0" borderId="1" xfId="0" applyNumberFormat="1" applyFont="1" applyFill="1" applyBorder="1" applyAlignment="1">
      <alignment vertical="center"/>
    </xf>
    <xf numFmtId="0" fontId="5" fillId="0" borderId="0" xfId="0" applyFont="1" applyBorder="1" applyAlignment="1">
      <alignment horizontal="left"/>
    </xf>
    <xf numFmtId="0" fontId="5" fillId="0" borderId="0" xfId="0" applyFont="1" applyBorder="1" applyAlignment="1">
      <alignment horizontal="center"/>
    </xf>
    <xf numFmtId="0" fontId="16" fillId="0" borderId="0" xfId="0" applyFont="1" applyBorder="1"/>
    <xf numFmtId="0" fontId="0" fillId="0" borderId="0" xfId="0" applyBorder="1"/>
    <xf numFmtId="0" fontId="0" fillId="0" borderId="0" xfId="0" applyBorder="1" applyAlignment="1">
      <alignment horizontal="center"/>
    </xf>
    <xf numFmtId="170" fontId="11" fillId="0" borderId="0" xfId="13" applyNumberFormat="1" applyFont="1" applyFill="1" applyBorder="1" applyAlignment="1">
      <alignment horizontal="center" vertical="top"/>
    </xf>
    <xf numFmtId="0" fontId="11" fillId="0" borderId="0" xfId="13" applyNumberFormat="1" applyFont="1" applyFill="1" applyBorder="1" applyAlignment="1">
      <alignment horizontal="left" vertical="top"/>
    </xf>
    <xf numFmtId="0" fontId="12" fillId="0" borderId="0" xfId="0" applyFont="1" applyAlignment="1">
      <alignment horizontal="right"/>
    </xf>
    <xf numFmtId="169" fontId="12" fillId="0" borderId="0" xfId="13" applyNumberFormat="1" applyFont="1" applyFill="1" applyBorder="1" applyAlignment="1">
      <alignment horizontal="right"/>
    </xf>
    <xf numFmtId="4" fontId="12" fillId="0" borderId="0" xfId="13" applyNumberFormat="1" applyFont="1" applyFill="1" applyBorder="1" applyAlignment="1">
      <alignment horizontal="right"/>
    </xf>
    <xf numFmtId="0" fontId="82" fillId="0" borderId="0" xfId="13" applyNumberFormat="1" applyFont="1" applyFill="1" applyBorder="1" applyAlignment="1">
      <alignment horizontal="left" vertical="top" wrapText="1"/>
    </xf>
    <xf numFmtId="9" fontId="29" fillId="0" borderId="0" xfId="0" applyNumberFormat="1" applyFont="1" applyAlignment="1">
      <alignment horizontal="right"/>
    </xf>
    <xf numFmtId="169" fontId="30" fillId="0" borderId="0" xfId="13" applyNumberFormat="1" applyFont="1" applyFill="1" applyBorder="1" applyAlignment="1">
      <alignment horizontal="right"/>
    </xf>
    <xf numFmtId="4" fontId="30" fillId="0" borderId="0" xfId="13" applyNumberFormat="1" applyFont="1" applyFill="1" applyBorder="1" applyAlignment="1">
      <alignment horizontal="right"/>
    </xf>
    <xf numFmtId="4" fontId="5" fillId="0" borderId="0" xfId="13" applyNumberFormat="1" applyFont="1" applyFill="1" applyBorder="1" applyAlignment="1">
      <alignment horizontal="right"/>
    </xf>
    <xf numFmtId="0" fontId="5" fillId="0" borderId="0" xfId="688" applyFont="1" applyAlignment="1">
      <alignment wrapText="1"/>
    </xf>
    <xf numFmtId="0" fontId="5" fillId="0" borderId="0" xfId="689" applyFont="1" applyAlignment="1">
      <alignment vertical="center"/>
    </xf>
    <xf numFmtId="0" fontId="34" fillId="0" borderId="0" xfId="0" applyFont="1"/>
    <xf numFmtId="0" fontId="5" fillId="0" borderId="0" xfId="25" applyFont="1"/>
    <xf numFmtId="0" fontId="16" fillId="0" borderId="0" xfId="0" applyFont="1" applyAlignment="1">
      <alignment horizontal="center" vertical="top"/>
    </xf>
    <xf numFmtId="0" fontId="34" fillId="0" borderId="0" xfId="0" applyFont="1" applyAlignment="1">
      <alignment vertical="top"/>
    </xf>
    <xf numFmtId="169" fontId="30" fillId="0" borderId="0" xfId="0" applyNumberFormat="1" applyFont="1"/>
    <xf numFmtId="4" fontId="30" fillId="0" borderId="0" xfId="0" applyNumberFormat="1" applyFont="1"/>
    <xf numFmtId="169" fontId="34" fillId="0" borderId="0" xfId="0" applyNumberFormat="1" applyFont="1" applyAlignment="1">
      <alignment horizontal="right"/>
    </xf>
    <xf numFmtId="0" fontId="16" fillId="2" borderId="0" xfId="688" applyFill="1" applyAlignment="1">
      <alignment wrapText="1"/>
    </xf>
    <xf numFmtId="0" fontId="16" fillId="0" borderId="0" xfId="688" applyAlignment="1">
      <alignment wrapText="1"/>
    </xf>
    <xf numFmtId="172" fontId="5" fillId="2" borderId="0" xfId="13" applyNumberFormat="1" applyFont="1" applyFill="1" applyBorder="1" applyAlignment="1"/>
    <xf numFmtId="171" fontId="0" fillId="0" borderId="0" xfId="0" applyNumberFormat="1" applyFill="1"/>
    <xf numFmtId="0" fontId="0" fillId="0" borderId="0" xfId="0" applyBorder="1" applyAlignment="1">
      <alignment horizontal="left"/>
    </xf>
    <xf numFmtId="0" fontId="21" fillId="0" borderId="0" xfId="0" applyFont="1" applyBorder="1" applyAlignment="1">
      <alignment horizontal="center"/>
    </xf>
    <xf numFmtId="0" fontId="5" fillId="0" borderId="0" xfId="0" applyFont="1" applyBorder="1" applyAlignment="1">
      <alignment horizontal="left" wrapText="1"/>
    </xf>
    <xf numFmtId="0" fontId="21" fillId="0" borderId="0" xfId="0" applyFont="1" applyBorder="1" applyAlignment="1">
      <alignment horizontal="left"/>
    </xf>
    <xf numFmtId="0" fontId="0" fillId="0" borderId="1" xfId="0" applyFill="1" applyBorder="1" applyAlignment="1">
      <alignment vertical="top"/>
    </xf>
    <xf numFmtId="171" fontId="0" fillId="0" borderId="1" xfId="0" applyNumberFormat="1" applyBorder="1"/>
    <xf numFmtId="0" fontId="0" fillId="0" borderId="1" xfId="0" applyFill="1" applyBorder="1"/>
    <xf numFmtId="4" fontId="0" fillId="0" borderId="1" xfId="0" applyNumberFormat="1" applyFill="1" applyBorder="1"/>
    <xf numFmtId="0" fontId="0" fillId="0" borderId="1" xfId="0" applyBorder="1" applyAlignment="1">
      <alignment vertical="top"/>
    </xf>
    <xf numFmtId="171" fontId="23" fillId="52" borderId="1" xfId="0" applyNumberFormat="1" applyFont="1" applyFill="1" applyBorder="1"/>
    <xf numFmtId="0" fontId="8" fillId="52" borderId="1" xfId="0" applyFont="1" applyFill="1" applyBorder="1" applyAlignment="1"/>
    <xf numFmtId="1" fontId="5" fillId="0" borderId="1" xfId="0" applyNumberFormat="1" applyFont="1" applyBorder="1" applyAlignment="1">
      <alignment horizontal="center"/>
    </xf>
    <xf numFmtId="1" fontId="5" fillId="0" borderId="1" xfId="13" applyNumberFormat="1" applyFont="1" applyFill="1" applyBorder="1" applyAlignment="1">
      <alignment horizontal="center"/>
    </xf>
    <xf numFmtId="0" fontId="13" fillId="0" borderId="1" xfId="0" applyFont="1" applyBorder="1" applyAlignment="1">
      <alignment horizontal="right"/>
    </xf>
    <xf numFmtId="169" fontId="13" fillId="0" borderId="1" xfId="0" applyNumberFormat="1" applyFont="1" applyBorder="1" applyAlignment="1">
      <alignment horizontal="right"/>
    </xf>
    <xf numFmtId="4" fontId="13" fillId="0" borderId="1" xfId="13" applyNumberFormat="1" applyFont="1" applyFill="1" applyBorder="1" applyAlignment="1">
      <alignment horizontal="right"/>
    </xf>
    <xf numFmtId="168" fontId="6" fillId="0" borderId="1" xfId="0" applyNumberFormat="1" applyFont="1" applyBorder="1" applyAlignment="1">
      <alignment horizontal="right"/>
    </xf>
    <xf numFmtId="170" fontId="6" fillId="0" borderId="1" xfId="13" applyNumberFormat="1" applyFont="1" applyFill="1" applyBorder="1" applyAlignment="1">
      <alignment horizontal="center" vertical="top"/>
    </xf>
    <xf numFmtId="0" fontId="29" fillId="0" borderId="1" xfId="13" applyNumberFormat="1" applyFont="1" applyFill="1" applyBorder="1" applyAlignment="1">
      <alignment horizontal="left" vertical="top" wrapText="1"/>
    </xf>
    <xf numFmtId="9" fontId="29" fillId="0" borderId="1" xfId="0" applyNumberFormat="1" applyFont="1" applyBorder="1" applyAlignment="1">
      <alignment horizontal="right"/>
    </xf>
    <xf numFmtId="169" fontId="30" fillId="0" borderId="1" xfId="13" applyNumberFormat="1" applyFont="1" applyFill="1" applyBorder="1" applyAlignment="1">
      <alignment horizontal="right"/>
    </xf>
    <xf numFmtId="4" fontId="30" fillId="0" borderId="1" xfId="13" applyNumberFormat="1" applyFont="1" applyFill="1" applyBorder="1" applyAlignment="1">
      <alignment horizontal="right"/>
    </xf>
    <xf numFmtId="4" fontId="5" fillId="0" borderId="1" xfId="13" applyNumberFormat="1" applyFont="1" applyFill="1" applyBorder="1" applyAlignment="1">
      <alignment horizontal="right"/>
    </xf>
    <xf numFmtId="170" fontId="14" fillId="0" borderId="1" xfId="13" applyNumberFormat="1" applyFont="1" applyFill="1" applyBorder="1" applyAlignment="1">
      <alignment horizontal="center" vertical="top"/>
    </xf>
    <xf numFmtId="0" fontId="14" fillId="0" borderId="1" xfId="13" applyNumberFormat="1" applyFont="1" applyFill="1" applyBorder="1" applyAlignment="1">
      <alignment horizontal="left" vertical="top" wrapText="1"/>
    </xf>
    <xf numFmtId="9" fontId="16" fillId="0" borderId="1" xfId="0" applyNumberFormat="1" applyFont="1" applyBorder="1" applyAlignment="1">
      <alignment horizontal="right"/>
    </xf>
    <xf numFmtId="169" fontId="16" fillId="0" borderId="1" xfId="13" applyNumberFormat="1" applyFont="1" applyFill="1" applyBorder="1" applyAlignment="1">
      <alignment horizontal="right"/>
    </xf>
    <xf numFmtId="4" fontId="16" fillId="0" borderId="1" xfId="13" applyNumberFormat="1" applyFont="1" applyFill="1" applyBorder="1" applyAlignment="1">
      <alignment horizontal="right"/>
    </xf>
    <xf numFmtId="170" fontId="19" fillId="0" borderId="1" xfId="13" applyNumberFormat="1" applyFont="1" applyFill="1" applyBorder="1" applyAlignment="1">
      <alignment horizontal="center" vertical="top"/>
    </xf>
    <xf numFmtId="0" fontId="16" fillId="0" borderId="1" xfId="13" applyNumberFormat="1" applyFont="1" applyFill="1" applyBorder="1" applyAlignment="1">
      <alignment horizontal="left" vertical="top" wrapText="1"/>
    </xf>
    <xf numFmtId="170" fontId="6" fillId="0" borderId="1" xfId="12" applyNumberFormat="1" applyFont="1" applyFill="1" applyBorder="1" applyAlignment="1">
      <alignment horizontal="center" vertical="top"/>
    </xf>
    <xf numFmtId="0" fontId="10" fillId="0" borderId="1" xfId="13" applyNumberFormat="1" applyFont="1" applyFill="1" applyBorder="1" applyAlignment="1">
      <alignment horizontal="left" wrapText="1"/>
    </xf>
    <xf numFmtId="169" fontId="10" fillId="0" borderId="1" xfId="0" applyNumberFormat="1" applyFont="1" applyBorder="1" applyAlignment="1">
      <alignment horizontal="right"/>
    </xf>
    <xf numFmtId="169" fontId="16" fillId="0" borderId="1" xfId="2" applyNumberFormat="1" applyFont="1" applyBorder="1" applyAlignment="1">
      <alignment horizontal="right"/>
    </xf>
    <xf numFmtId="4" fontId="0" fillId="0" borderId="1" xfId="0" applyNumberFormat="1" applyBorder="1"/>
    <xf numFmtId="4" fontId="16" fillId="0" borderId="1" xfId="0" applyNumberFormat="1" applyFont="1" applyBorder="1"/>
    <xf numFmtId="170" fontId="19" fillId="0" borderId="1" xfId="17" applyNumberFormat="1" applyFont="1" applyFill="1" applyBorder="1" applyAlignment="1">
      <alignment horizontal="center" vertical="top"/>
    </xf>
    <xf numFmtId="0" fontId="0" fillId="0" borderId="1" xfId="13" applyNumberFormat="1" applyFont="1" applyFill="1" applyBorder="1" applyAlignment="1">
      <alignment horizontal="left" wrapText="1"/>
    </xf>
    <xf numFmtId="169" fontId="0" fillId="0" borderId="1" xfId="0" applyNumberFormat="1" applyBorder="1" applyAlignment="1">
      <alignment horizontal="right"/>
    </xf>
    <xf numFmtId="0" fontId="16" fillId="0" borderId="1" xfId="0" applyFont="1" applyBorder="1" applyAlignment="1">
      <alignment horizontal="right"/>
    </xf>
    <xf numFmtId="169" fontId="16" fillId="0" borderId="1" xfId="0" applyNumberFormat="1" applyFont="1" applyBorder="1"/>
    <xf numFmtId="0" fontId="0" fillId="0" borderId="1" xfId="13" applyNumberFormat="1" applyFont="1" applyFill="1" applyBorder="1" applyAlignment="1">
      <alignment horizontal="left" vertical="top" wrapText="1"/>
    </xf>
    <xf numFmtId="0" fontId="5" fillId="0" borderId="1" xfId="0" applyFont="1" applyFill="1" applyBorder="1" applyAlignment="1">
      <alignment vertical="top" wrapText="1"/>
    </xf>
    <xf numFmtId="0" fontId="5" fillId="0" borderId="1" xfId="15" applyNumberFormat="1" applyFont="1" applyFill="1" applyBorder="1" applyAlignment="1">
      <alignment horizontal="right"/>
    </xf>
    <xf numFmtId="169" fontId="5" fillId="0" borderId="1" xfId="0" applyNumberFormat="1" applyFont="1" applyFill="1" applyBorder="1" applyAlignment="1">
      <alignment horizontal="right"/>
    </xf>
    <xf numFmtId="4" fontId="5" fillId="0" borderId="1" xfId="0" applyNumberFormat="1" applyFont="1" applyFill="1" applyBorder="1" applyAlignment="1">
      <alignment horizontal="right"/>
    </xf>
    <xf numFmtId="0" fontId="5" fillId="0" borderId="1" xfId="0" applyFont="1" applyFill="1" applyBorder="1" applyAlignment="1">
      <alignment horizontal="left" vertical="top" wrapText="1"/>
    </xf>
    <xf numFmtId="0" fontId="5" fillId="0" borderId="1" xfId="0" applyFont="1" applyFill="1" applyBorder="1" applyAlignment="1">
      <alignment horizontal="right"/>
    </xf>
    <xf numFmtId="170" fontId="19" fillId="0" borderId="1" xfId="14" applyNumberFormat="1" applyFont="1" applyFill="1" applyBorder="1" applyAlignment="1">
      <alignment horizontal="center" vertical="top"/>
    </xf>
    <xf numFmtId="169" fontId="5" fillId="0" borderId="1" xfId="0" applyNumberFormat="1" applyFont="1" applyFill="1" applyBorder="1"/>
    <xf numFmtId="168" fontId="5" fillId="0" borderId="1" xfId="0" applyNumberFormat="1" applyFont="1" applyFill="1" applyBorder="1" applyAlignment="1">
      <alignment horizontal="right"/>
    </xf>
    <xf numFmtId="0" fontId="5" fillId="0" borderId="1" xfId="0" applyFont="1" applyBorder="1" applyAlignment="1">
      <alignment vertical="top" wrapText="1"/>
    </xf>
    <xf numFmtId="0" fontId="5" fillId="0" borderId="1" xfId="0" applyFont="1" applyBorder="1" applyAlignment="1">
      <alignment horizontal="right"/>
    </xf>
    <xf numFmtId="169" fontId="5" fillId="0" borderId="1" xfId="0" applyNumberFormat="1" applyFont="1" applyBorder="1"/>
    <xf numFmtId="168" fontId="5" fillId="0" borderId="1" xfId="0" applyNumberFormat="1" applyFont="1" applyBorder="1" applyAlignment="1">
      <alignment horizontal="right"/>
    </xf>
    <xf numFmtId="170" fontId="6" fillId="0" borderId="1" xfId="17" applyNumberFormat="1" applyFont="1" applyFill="1" applyBorder="1" applyAlignment="1">
      <alignment horizontal="center" vertical="top"/>
    </xf>
    <xf numFmtId="0" fontId="5" fillId="0" borderId="1" xfId="0" applyFont="1" applyFill="1" applyBorder="1" applyAlignment="1">
      <alignment horizontal="left" vertical="center" wrapText="1"/>
    </xf>
    <xf numFmtId="0" fontId="5" fillId="0" borderId="1" xfId="0" applyFont="1" applyFill="1" applyBorder="1"/>
    <xf numFmtId="0" fontId="5" fillId="0" borderId="1" xfId="0" quotePrefix="1" applyFont="1" applyFill="1" applyBorder="1" applyAlignment="1">
      <alignment horizontal="left" vertical="center" wrapText="1"/>
    </xf>
    <xf numFmtId="0" fontId="5" fillId="0" borderId="1" xfId="25" applyFont="1" applyFill="1" applyBorder="1" applyAlignment="1">
      <alignment horizontal="left" vertical="top" wrapText="1"/>
    </xf>
    <xf numFmtId="0" fontId="3" fillId="0" borderId="1" xfId="0" applyFont="1" applyFill="1" applyBorder="1" applyAlignment="1">
      <alignment horizontal="left" vertical="top" wrapText="1"/>
    </xf>
    <xf numFmtId="0" fontId="5" fillId="0" borderId="1" xfId="13" applyNumberFormat="1" applyFont="1" applyFill="1" applyBorder="1" applyAlignment="1">
      <alignment horizontal="left" wrapText="1"/>
    </xf>
    <xf numFmtId="4" fontId="5" fillId="0" borderId="1" xfId="0" applyNumberFormat="1" applyFont="1" applyFill="1" applyBorder="1"/>
    <xf numFmtId="4" fontId="16" fillId="0" borderId="1" xfId="0" applyNumberFormat="1" applyFont="1" applyFill="1" applyBorder="1"/>
    <xf numFmtId="0" fontId="3" fillId="0" borderId="1" xfId="0" applyFont="1" applyBorder="1" applyAlignment="1">
      <alignment horizontal="center" vertical="top"/>
    </xf>
    <xf numFmtId="4" fontId="5" fillId="0" borderId="1" xfId="0" applyNumberFormat="1" applyFont="1" applyBorder="1" applyAlignment="1">
      <alignment horizontal="right"/>
    </xf>
    <xf numFmtId="4" fontId="5" fillId="0" borderId="1" xfId="0" applyNumberFormat="1" applyFont="1" applyBorder="1"/>
    <xf numFmtId="0" fontId="5" fillId="0" borderId="1" xfId="13" applyNumberFormat="1" applyFont="1" applyFill="1" applyBorder="1" applyAlignment="1">
      <alignment horizontal="left" vertical="top" wrapText="1"/>
    </xf>
    <xf numFmtId="0" fontId="5" fillId="0" borderId="1" xfId="0" applyFont="1" applyBorder="1" applyAlignment="1">
      <alignment horizontal="right" wrapText="1"/>
    </xf>
    <xf numFmtId="170" fontId="6" fillId="0" borderId="1" xfId="14" applyNumberFormat="1" applyFont="1" applyFill="1" applyBorder="1" applyAlignment="1">
      <alignment horizontal="center" vertical="top"/>
    </xf>
    <xf numFmtId="0" fontId="5" fillId="0" borderId="1" xfId="8" applyFont="1" applyBorder="1" applyAlignment="1">
      <alignment horizontal="right"/>
    </xf>
    <xf numFmtId="0" fontId="5" fillId="0" borderId="1" xfId="0" applyFont="1" applyFill="1" applyBorder="1" applyAlignment="1">
      <alignment vertical="center" wrapText="1"/>
    </xf>
    <xf numFmtId="169" fontId="5" fillId="0" borderId="1" xfId="0" applyNumberFormat="1" applyFont="1" applyBorder="1" applyAlignment="1">
      <alignment horizontal="right"/>
    </xf>
    <xf numFmtId="0" fontId="5" fillId="0" borderId="1" xfId="0" applyFont="1" applyFill="1" applyBorder="1" applyAlignment="1">
      <alignment horizontal="right" wrapText="1"/>
    </xf>
    <xf numFmtId="169" fontId="5" fillId="0" borderId="1" xfId="23" applyNumberFormat="1" applyFont="1" applyFill="1" applyBorder="1" applyAlignment="1"/>
    <xf numFmtId="170" fontId="3" fillId="0" borderId="1" xfId="13" applyNumberFormat="1" applyFont="1" applyFill="1" applyBorder="1" applyAlignment="1">
      <alignment horizontal="center" vertical="top"/>
    </xf>
    <xf numFmtId="4" fontId="5" fillId="0" borderId="1" xfId="12" applyNumberFormat="1" applyFont="1" applyFill="1" applyBorder="1" applyAlignment="1">
      <alignment horizontal="right"/>
    </xf>
    <xf numFmtId="0" fontId="0" fillId="0" borderId="1" xfId="689" applyFont="1" applyFill="1" applyBorder="1" applyAlignment="1">
      <alignment horizontal="left" vertical="top" wrapText="1"/>
    </xf>
    <xf numFmtId="169" fontId="16" fillId="0" borderId="1" xfId="0" applyNumberFormat="1" applyFont="1" applyFill="1" applyBorder="1" applyAlignment="1">
      <alignment horizontal="right"/>
    </xf>
    <xf numFmtId="169" fontId="16" fillId="0" borderId="1" xfId="12" applyNumberFormat="1" applyFont="1" applyFill="1" applyBorder="1" applyAlignment="1"/>
    <xf numFmtId="4" fontId="16" fillId="0" borderId="1" xfId="12" applyNumberFormat="1" applyFont="1" applyFill="1" applyBorder="1" applyAlignment="1">
      <alignment horizontal="right"/>
    </xf>
    <xf numFmtId="0" fontId="5" fillId="0" borderId="1" xfId="12" applyNumberFormat="1" applyFont="1" applyFill="1" applyBorder="1" applyAlignment="1">
      <alignment horizontal="left" vertical="top" wrapText="1"/>
    </xf>
    <xf numFmtId="169" fontId="10" fillId="0" borderId="1" xfId="0" applyNumberFormat="1" applyFont="1" applyFill="1" applyBorder="1" applyAlignment="1">
      <alignment horizontal="right"/>
    </xf>
    <xf numFmtId="174" fontId="5" fillId="0" borderId="1" xfId="12" applyNumberFormat="1" applyFont="1" applyFill="1" applyBorder="1"/>
    <xf numFmtId="0" fontId="5" fillId="0" borderId="1" xfId="23" applyNumberFormat="1" applyFont="1" applyFill="1" applyBorder="1" applyAlignment="1">
      <alignment horizontal="left" vertical="top" wrapText="1"/>
    </xf>
    <xf numFmtId="169" fontId="5" fillId="0" borderId="1" xfId="23" applyNumberFormat="1" applyFont="1" applyFill="1" applyBorder="1" applyAlignment="1">
      <alignment horizontal="right"/>
    </xf>
    <xf numFmtId="4" fontId="5" fillId="0" borderId="1" xfId="23" applyNumberFormat="1" applyFont="1" applyFill="1" applyBorder="1" applyAlignment="1">
      <alignment horizontal="right"/>
    </xf>
    <xf numFmtId="0" fontId="5" fillId="0" borderId="1" xfId="23" quotePrefix="1" applyNumberFormat="1" applyFont="1" applyFill="1" applyBorder="1" applyAlignment="1">
      <alignment horizontal="left" vertical="top" wrapText="1"/>
    </xf>
    <xf numFmtId="0" fontId="5" fillId="0" borderId="1" xfId="689" quotePrefix="1" applyFont="1" applyFill="1" applyBorder="1" applyAlignment="1">
      <alignment horizontal="left" vertical="top" wrapText="1"/>
    </xf>
    <xf numFmtId="0" fontId="10" fillId="0" borderId="1" xfId="16" applyNumberFormat="1" applyFont="1" applyFill="1" applyBorder="1" applyAlignment="1">
      <alignment horizontal="left" vertical="top" wrapText="1"/>
    </xf>
    <xf numFmtId="0" fontId="10" fillId="0" borderId="1" xfId="0" applyFont="1" applyFill="1" applyBorder="1" applyAlignment="1">
      <alignment horizontal="left" wrapText="1"/>
    </xf>
    <xf numFmtId="4" fontId="5" fillId="0" borderId="1" xfId="12" applyNumberFormat="1" applyFont="1" applyFill="1" applyBorder="1"/>
    <xf numFmtId="0" fontId="5" fillId="0" borderId="1" xfId="16" applyNumberFormat="1" applyFont="1" applyFill="1" applyBorder="1" applyAlignment="1">
      <alignment horizontal="left" vertical="top" wrapText="1"/>
    </xf>
    <xf numFmtId="169" fontId="5" fillId="0" borderId="1" xfId="0" applyNumberFormat="1" applyFont="1" applyBorder="1" applyAlignment="1">
      <alignment horizontal="right" wrapText="1"/>
    </xf>
    <xf numFmtId="174" fontId="5" fillId="0" borderId="1" xfId="0" applyNumberFormat="1" applyFont="1" applyBorder="1"/>
    <xf numFmtId="170" fontId="6" fillId="0" borderId="1" xfId="16" applyNumberFormat="1" applyFont="1" applyFill="1" applyBorder="1" applyAlignment="1">
      <alignment horizontal="center" vertical="top"/>
    </xf>
    <xf numFmtId="169" fontId="5" fillId="0" borderId="1" xfId="2" applyNumberFormat="1" applyFont="1" applyBorder="1" applyAlignment="1">
      <alignment horizontal="right"/>
    </xf>
    <xf numFmtId="4" fontId="5" fillId="0" borderId="1" xfId="2" applyNumberFormat="1" applyFont="1" applyBorder="1" applyAlignment="1">
      <alignment horizontal="right"/>
    </xf>
    <xf numFmtId="0" fontId="5" fillId="0" borderId="1" xfId="2" quotePrefix="1" applyFont="1" applyFill="1" applyBorder="1" applyAlignment="1">
      <alignment horizontal="left" vertical="top" wrapText="1"/>
    </xf>
    <xf numFmtId="0" fontId="5" fillId="0" borderId="1" xfId="17" applyNumberFormat="1" applyFont="1" applyFill="1" applyBorder="1" applyAlignment="1">
      <alignment horizontal="left" vertical="top" wrapText="1"/>
    </xf>
    <xf numFmtId="9" fontId="5" fillId="0" borderId="1" xfId="0" applyNumberFormat="1" applyFont="1" applyBorder="1" applyAlignment="1">
      <alignment horizontal="right"/>
    </xf>
    <xf numFmtId="169" fontId="10" fillId="0" borderId="1" xfId="13" applyNumberFormat="1" applyFont="1" applyFill="1" applyBorder="1" applyAlignment="1">
      <alignment horizontal="right"/>
    </xf>
    <xf numFmtId="4" fontId="10" fillId="0" borderId="1" xfId="13" applyNumberFormat="1" applyFont="1" applyFill="1" applyBorder="1" applyAlignment="1">
      <alignment horizontal="right"/>
    </xf>
    <xf numFmtId="0" fontId="5" fillId="0" borderId="1" xfId="13" quotePrefix="1" applyNumberFormat="1" applyFont="1" applyFill="1" applyBorder="1" applyAlignment="1">
      <alignment horizontal="left" vertical="top" wrapText="1"/>
    </xf>
    <xf numFmtId="0" fontId="5" fillId="0" borderId="1" xfId="12" quotePrefix="1" applyNumberFormat="1" applyFont="1" applyFill="1" applyBorder="1" applyAlignment="1">
      <alignment horizontal="left" vertical="top" wrapText="1"/>
    </xf>
    <xf numFmtId="0" fontId="5" fillId="0" borderId="1" xfId="13" quotePrefix="1" applyNumberFormat="1" applyFont="1" applyFill="1" applyBorder="1" applyAlignment="1">
      <alignment horizontal="left" wrapText="1"/>
    </xf>
    <xf numFmtId="0" fontId="14" fillId="0" borderId="1" xfId="13" applyNumberFormat="1" applyFont="1" applyFill="1" applyBorder="1" applyAlignment="1">
      <alignment horizontal="left" wrapText="1"/>
    </xf>
    <xf numFmtId="170" fontId="14" fillId="0" borderId="1" xfId="17" applyNumberFormat="1" applyFont="1" applyFill="1" applyBorder="1" applyAlignment="1">
      <alignment horizontal="center" vertical="top"/>
    </xf>
    <xf numFmtId="170" fontId="84" fillId="0" borderId="1" xfId="17" applyNumberFormat="1" applyFont="1" applyFill="1" applyBorder="1" applyAlignment="1">
      <alignment horizontal="center" vertical="top"/>
    </xf>
    <xf numFmtId="0" fontId="0" fillId="0" borderId="1" xfId="0" applyFill="1" applyBorder="1" applyAlignment="1">
      <alignment horizontal="right"/>
    </xf>
    <xf numFmtId="169" fontId="5" fillId="0" borderId="1" xfId="13" applyNumberFormat="1" applyFont="1" applyFill="1" applyBorder="1" applyAlignment="1">
      <alignment horizontal="right"/>
    </xf>
    <xf numFmtId="0" fontId="16" fillId="0" borderId="1" xfId="0" applyFont="1" applyFill="1" applyBorder="1" applyAlignment="1">
      <alignment horizontal="right"/>
    </xf>
    <xf numFmtId="169" fontId="10" fillId="0" borderId="1" xfId="0" applyNumberFormat="1" applyFont="1" applyFill="1" applyBorder="1"/>
    <xf numFmtId="4" fontId="10" fillId="0" borderId="1" xfId="0" applyNumberFormat="1" applyFont="1" applyFill="1" applyBorder="1"/>
    <xf numFmtId="0" fontId="5" fillId="0" borderId="1" xfId="27" applyNumberFormat="1" applyFont="1" applyFill="1" applyBorder="1" applyAlignment="1">
      <alignment horizontal="left" vertical="top" wrapText="1"/>
    </xf>
    <xf numFmtId="169" fontId="5" fillId="0" borderId="1" xfId="2" applyNumberFormat="1" applyFont="1" applyFill="1" applyBorder="1" applyAlignment="1">
      <alignment horizontal="right"/>
    </xf>
    <xf numFmtId="4" fontId="5" fillId="0" borderId="1" xfId="2" applyNumberFormat="1" applyFont="1" applyFill="1" applyBorder="1" applyAlignment="1">
      <alignment horizontal="right"/>
    </xf>
    <xf numFmtId="0" fontId="3" fillId="0" borderId="1" xfId="0" applyFont="1" applyBorder="1" applyAlignment="1">
      <alignment horizontal="left" vertical="top" wrapText="1"/>
    </xf>
    <xf numFmtId="177" fontId="5" fillId="0" borderId="1" xfId="0" applyNumberFormat="1" applyFont="1" applyBorder="1"/>
    <xf numFmtId="0" fontId="5" fillId="0" borderId="1" xfId="0" applyFont="1" applyBorder="1" applyAlignment="1">
      <alignment horizontal="center" vertical="top"/>
    </xf>
    <xf numFmtId="0" fontId="5" fillId="0" borderId="1" xfId="0" applyFont="1" applyBorder="1" applyAlignment="1">
      <alignment vertical="top"/>
    </xf>
    <xf numFmtId="169" fontId="5" fillId="0" borderId="1" xfId="13" applyNumberFormat="1" applyFont="1" applyFill="1" applyBorder="1" applyAlignment="1">
      <alignment vertical="center"/>
    </xf>
    <xf numFmtId="0" fontId="5" fillId="0" borderId="1" xfId="0" applyFont="1" applyBorder="1" applyAlignment="1">
      <alignment horizontal="left" vertical="top" wrapText="1"/>
    </xf>
    <xf numFmtId="0" fontId="14" fillId="0" borderId="1" xfId="0" applyFont="1" applyBorder="1" applyAlignment="1">
      <alignment vertical="top" wrapText="1"/>
    </xf>
    <xf numFmtId="169" fontId="3" fillId="0" borderId="1" xfId="13" applyNumberFormat="1" applyFont="1" applyFill="1" applyBorder="1" applyAlignment="1">
      <alignment vertical="center"/>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169" fontId="16" fillId="0" borderId="1" xfId="2" applyNumberFormat="1" applyFont="1" applyFill="1" applyBorder="1" applyAlignment="1">
      <alignment horizontal="right"/>
    </xf>
    <xf numFmtId="169" fontId="0" fillId="0" borderId="1" xfId="0" applyNumberFormat="1" applyFill="1" applyBorder="1" applyAlignment="1">
      <alignment horizontal="right"/>
    </xf>
    <xf numFmtId="169" fontId="16" fillId="0" borderId="1" xfId="0" applyNumberFormat="1" applyFont="1" applyFill="1" applyBorder="1"/>
    <xf numFmtId="0" fontId="3" fillId="0" borderId="1" xfId="0" applyFont="1" applyFill="1" applyBorder="1" applyAlignment="1">
      <alignment horizontal="center" vertical="top"/>
    </xf>
    <xf numFmtId="0" fontId="5" fillId="0" borderId="1" xfId="8" applyFont="1" applyFill="1" applyBorder="1" applyAlignment="1">
      <alignment horizontal="right"/>
    </xf>
    <xf numFmtId="9" fontId="5" fillId="0" borderId="1" xfId="0" applyNumberFormat="1" applyFont="1" applyFill="1" applyBorder="1" applyAlignment="1">
      <alignment horizontal="right"/>
    </xf>
    <xf numFmtId="9" fontId="14" fillId="0" borderId="1" xfId="0" applyNumberFormat="1" applyFont="1" applyBorder="1" applyAlignment="1">
      <alignment horizontal="right"/>
    </xf>
    <xf numFmtId="9" fontId="14" fillId="0" borderId="1" xfId="0" applyNumberFormat="1" applyFont="1" applyFill="1" applyBorder="1" applyAlignment="1">
      <alignment horizontal="right"/>
    </xf>
    <xf numFmtId="170" fontId="6" fillId="0" borderId="1" xfId="686" applyNumberFormat="1" applyFont="1" applyFill="1" applyBorder="1" applyAlignment="1">
      <alignment horizontal="center" vertical="top"/>
    </xf>
    <xf numFmtId="174" fontId="5" fillId="0" borderId="1" xfId="0" applyNumberFormat="1" applyFont="1" applyFill="1" applyBorder="1" applyAlignment="1">
      <alignment horizontal="right" wrapText="1"/>
    </xf>
    <xf numFmtId="174" fontId="10" fillId="0" borderId="1" xfId="0" applyNumberFormat="1" applyFont="1" applyFill="1" applyBorder="1"/>
    <xf numFmtId="9" fontId="16" fillId="0" borderId="1" xfId="0" applyNumberFormat="1" applyFont="1" applyFill="1" applyBorder="1" applyAlignment="1">
      <alignment horizontal="right"/>
    </xf>
    <xf numFmtId="0" fontId="0" fillId="0" borderId="1" xfId="0" applyBorder="1" applyAlignment="1">
      <alignment horizontal="right"/>
    </xf>
    <xf numFmtId="169" fontId="10" fillId="0" borderId="1" xfId="0" applyNumberFormat="1" applyFont="1" applyBorder="1"/>
    <xf numFmtId="4" fontId="10" fillId="0" borderId="1" xfId="0" applyNumberFormat="1" applyFont="1" applyBorder="1"/>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6" fillId="0" borderId="1" xfId="0" applyFont="1" applyBorder="1" applyAlignment="1">
      <alignment horizontal="right"/>
    </xf>
    <xf numFmtId="169" fontId="6" fillId="0" borderId="1" xfId="0" applyNumberFormat="1" applyFont="1" applyBorder="1" applyAlignment="1">
      <alignment horizontal="right"/>
    </xf>
    <xf numFmtId="4" fontId="6" fillId="0" borderId="1" xfId="0" applyNumberFormat="1" applyFont="1" applyBorder="1" applyAlignment="1">
      <alignment horizontal="center"/>
    </xf>
    <xf numFmtId="170" fontId="3" fillId="0" borderId="1" xfId="23" applyNumberFormat="1" applyFont="1" applyFill="1" applyBorder="1" applyAlignment="1">
      <alignment horizontal="center" vertical="top"/>
    </xf>
    <xf numFmtId="0" fontId="25" fillId="0" borderId="1" xfId="23" applyNumberFormat="1" applyFont="1" applyFill="1" applyBorder="1" applyAlignment="1">
      <alignment horizontal="left" vertical="top"/>
    </xf>
    <xf numFmtId="0" fontId="5" fillId="0" borderId="1" xfId="683" applyFont="1" applyFill="1" applyBorder="1" applyAlignment="1">
      <alignment wrapText="1"/>
    </xf>
    <xf numFmtId="4" fontId="5" fillId="0" borderId="1" xfId="8" applyNumberFormat="1" applyFont="1" applyFill="1" applyBorder="1"/>
    <xf numFmtId="4" fontId="10" fillId="0" borderId="1" xfId="8" applyNumberFormat="1" applyFont="1" applyFill="1" applyBorder="1"/>
    <xf numFmtId="0" fontId="5" fillId="0" borderId="1" xfId="685" applyFont="1" applyFill="1" applyBorder="1" applyAlignment="1">
      <alignment vertical="top" wrapText="1"/>
    </xf>
    <xf numFmtId="0" fontId="10" fillId="0" borderId="1" xfId="8" applyFont="1" applyFill="1" applyBorder="1" applyAlignment="1">
      <alignment horizontal="right"/>
    </xf>
    <xf numFmtId="169" fontId="5" fillId="0" borderId="1" xfId="8" applyNumberFormat="1" applyFont="1" applyFill="1" applyBorder="1" applyAlignment="1">
      <alignment horizontal="right"/>
    </xf>
    <xf numFmtId="0" fontId="5" fillId="0" borderId="1" xfId="686" applyFont="1" applyFill="1" applyBorder="1" applyAlignment="1">
      <alignment horizontal="left" vertical="top" wrapText="1"/>
    </xf>
    <xf numFmtId="169" fontId="5" fillId="0" borderId="1" xfId="8" applyNumberFormat="1" applyFont="1" applyFill="1" applyBorder="1"/>
    <xf numFmtId="0" fontId="10" fillId="0" borderId="1" xfId="23" applyNumberFormat="1" applyFont="1" applyFill="1" applyBorder="1" applyAlignment="1">
      <alignment horizontal="left" vertical="top" wrapText="1"/>
    </xf>
    <xf numFmtId="0" fontId="0" fillId="0" borderId="1" xfId="688" applyFont="1" applyFill="1" applyBorder="1" applyAlignment="1">
      <alignment vertical="top" wrapText="1"/>
    </xf>
    <xf numFmtId="0" fontId="5" fillId="0" borderId="1" xfId="688" applyFont="1" applyFill="1" applyBorder="1" applyAlignment="1">
      <alignment horizontal="right" wrapText="1"/>
    </xf>
    <xf numFmtId="169" fontId="10" fillId="0" borderId="1" xfId="686" applyNumberFormat="1" applyFont="1" applyFill="1" applyBorder="1" applyAlignment="1">
      <alignment horizontal="right"/>
    </xf>
    <xf numFmtId="179" fontId="5" fillId="0" borderId="1" xfId="686" applyNumberFormat="1" applyFont="1" applyFill="1" applyBorder="1" applyAlignment="1">
      <alignment horizontal="right"/>
    </xf>
    <xf numFmtId="170" fontId="6" fillId="0" borderId="1" xfId="27" applyNumberFormat="1" applyFont="1" applyFill="1" applyBorder="1" applyAlignment="1">
      <alignment horizontal="center" vertical="top"/>
    </xf>
    <xf numFmtId="174" fontId="0" fillId="0" borderId="1" xfId="0" applyNumberFormat="1" applyFill="1" applyBorder="1"/>
    <xf numFmtId="4" fontId="16" fillId="0" borderId="1" xfId="0" applyNumberFormat="1" applyFont="1" applyFill="1" applyBorder="1" applyAlignment="1">
      <alignment horizontal="right" wrapText="1"/>
    </xf>
    <xf numFmtId="0" fontId="10" fillId="0" borderId="1" xfId="0" applyFont="1" applyFill="1" applyBorder="1" applyAlignment="1">
      <alignment horizontal="left" vertical="top" wrapText="1"/>
    </xf>
    <xf numFmtId="0" fontId="80" fillId="0" borderId="1" xfId="687" applyFill="1" applyBorder="1" applyAlignment="1">
      <alignment horizontal="right"/>
    </xf>
    <xf numFmtId="4" fontId="10" fillId="0" borderId="1" xfId="0" applyNumberFormat="1" applyFont="1" applyFill="1" applyBorder="1" applyAlignment="1">
      <alignment horizontal="right"/>
    </xf>
    <xf numFmtId="0" fontId="0" fillId="0" borderId="1" xfId="688" applyFont="1" applyFill="1" applyBorder="1" applyAlignment="1">
      <alignment wrapText="1"/>
    </xf>
    <xf numFmtId="174" fontId="10" fillId="0" borderId="1" xfId="23" applyNumberFormat="1" applyFont="1" applyFill="1" applyBorder="1" applyAlignment="1">
      <alignment horizontal="right"/>
    </xf>
    <xf numFmtId="0" fontId="14" fillId="0" borderId="1" xfId="0" applyFont="1" applyFill="1" applyBorder="1" applyAlignment="1">
      <alignment horizontal="left" vertical="top" wrapText="1"/>
    </xf>
    <xf numFmtId="4" fontId="0" fillId="0" borderId="1" xfId="0" applyNumberFormat="1" applyFill="1" applyBorder="1" applyAlignment="1">
      <alignment horizontal="right"/>
    </xf>
    <xf numFmtId="0" fontId="81" fillId="0" borderId="1" xfId="0" applyFont="1" applyFill="1" applyBorder="1" applyAlignment="1">
      <alignment horizontal="left" vertical="top" wrapText="1"/>
    </xf>
    <xf numFmtId="0" fontId="34" fillId="0" borderId="1" xfId="0" applyFont="1" applyFill="1" applyBorder="1" applyAlignment="1">
      <alignment horizontal="right"/>
    </xf>
    <xf numFmtId="169" fontId="34" fillId="0" borderId="1" xfId="0" applyNumberFormat="1" applyFont="1" applyFill="1" applyBorder="1"/>
    <xf numFmtId="4" fontId="34" fillId="0" borderId="1" xfId="0" applyNumberFormat="1" applyFont="1" applyFill="1" applyBorder="1" applyAlignment="1">
      <alignment horizontal="right"/>
    </xf>
    <xf numFmtId="0" fontId="5" fillId="0" borderId="1" xfId="689" applyFont="1" applyFill="1" applyBorder="1" applyAlignment="1">
      <alignment horizontal="left" vertical="top" wrapText="1"/>
    </xf>
    <xf numFmtId="169" fontId="5" fillId="0" borderId="1" xfId="12" applyNumberFormat="1" applyFont="1" applyFill="1" applyBorder="1" applyAlignment="1"/>
    <xf numFmtId="0" fontId="13" fillId="0" borderId="1" xfId="0" applyFont="1" applyFill="1" applyBorder="1" applyAlignment="1">
      <alignment horizontal="right"/>
    </xf>
    <xf numFmtId="169" fontId="13" fillId="0" borderId="1" xfId="0" applyNumberFormat="1" applyFont="1" applyFill="1" applyBorder="1" applyAlignment="1">
      <alignment horizontal="right"/>
    </xf>
    <xf numFmtId="0" fontId="10" fillId="0" borderId="1" xfId="13" applyNumberFormat="1" applyFont="1" applyFill="1" applyBorder="1" applyAlignment="1">
      <alignment horizontal="left" vertical="top" wrapText="1"/>
    </xf>
    <xf numFmtId="169" fontId="80" fillId="0" borderId="1" xfId="687" applyNumberFormat="1" applyFill="1" applyBorder="1" applyAlignment="1">
      <alignment horizontal="right"/>
    </xf>
    <xf numFmtId="0" fontId="21" fillId="0" borderId="1" xfId="0" applyFont="1" applyFill="1" applyBorder="1" applyAlignment="1">
      <alignment wrapText="1"/>
    </xf>
    <xf numFmtId="0" fontId="5" fillId="0" borderId="1" xfId="25" applyFont="1" applyFill="1" applyBorder="1" applyAlignment="1">
      <alignment horizontal="right" wrapText="1"/>
    </xf>
    <xf numFmtId="169" fontId="5" fillId="0" borderId="1" xfId="25" applyNumberFormat="1" applyFont="1" applyFill="1" applyBorder="1"/>
    <xf numFmtId="168" fontId="5" fillId="0" borderId="1" xfId="25" applyNumberFormat="1" applyFont="1" applyFill="1" applyBorder="1" applyAlignment="1">
      <alignment horizontal="right"/>
    </xf>
    <xf numFmtId="0" fontId="31" fillId="0" borderId="1" xfId="23" applyNumberFormat="1" applyFont="1" applyFill="1" applyBorder="1" applyAlignment="1">
      <alignment horizontal="left" vertical="top" wrapText="1"/>
    </xf>
    <xf numFmtId="0" fontId="21" fillId="0" borderId="1" xfId="0" applyFont="1" applyFill="1" applyBorder="1" applyAlignment="1">
      <alignment horizontal="right"/>
    </xf>
    <xf numFmtId="49" fontId="21" fillId="0" borderId="1" xfId="690" applyNumberFormat="1" applyFont="1" applyFill="1" applyBorder="1" applyAlignment="1">
      <alignment horizontal="left" vertical="top"/>
    </xf>
    <xf numFmtId="169" fontId="0" fillId="0" borderId="1" xfId="2" applyNumberFormat="1" applyFont="1" applyFill="1" applyBorder="1" applyAlignment="1">
      <alignment horizontal="right"/>
    </xf>
    <xf numFmtId="0" fontId="5" fillId="0" borderId="1" xfId="0" applyFont="1" applyFill="1" applyBorder="1" applyAlignment="1">
      <alignment wrapText="1"/>
    </xf>
    <xf numFmtId="4" fontId="80" fillId="0" borderId="1" xfId="687" applyNumberFormat="1" applyFill="1" applyBorder="1" applyAlignment="1">
      <alignment horizontal="right"/>
    </xf>
    <xf numFmtId="0" fontId="21" fillId="0" borderId="1" xfId="0" applyFont="1" applyFill="1" applyBorder="1" applyAlignment="1">
      <alignment horizontal="left"/>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16" fillId="0" borderId="1" xfId="0" applyFont="1" applyFill="1" applyBorder="1"/>
    <xf numFmtId="49" fontId="21" fillId="0" borderId="1" xfId="9" applyNumberFormat="1" applyFont="1" applyFill="1" applyBorder="1" applyAlignment="1">
      <alignment horizontal="left" vertical="top"/>
    </xf>
    <xf numFmtId="0" fontId="0" fillId="0" borderId="1" xfId="0" applyBorder="1" applyAlignment="1">
      <alignment horizontal="center"/>
    </xf>
    <xf numFmtId="0" fontId="16" fillId="0" borderId="1" xfId="0" applyFont="1" applyBorder="1" applyAlignment="1">
      <alignment horizontal="center"/>
    </xf>
    <xf numFmtId="4" fontId="5" fillId="0" borderId="1" xfId="25" applyNumberFormat="1" applyFont="1" applyBorder="1"/>
    <xf numFmtId="0" fontId="0" fillId="0" borderId="1" xfId="0" applyFill="1" applyBorder="1" applyAlignment="1" applyProtection="1">
      <alignment vertical="top" wrapText="1"/>
      <protection locked="0"/>
    </xf>
    <xf numFmtId="0" fontId="5" fillId="0" borderId="1" xfId="25" applyFont="1" applyBorder="1" applyAlignment="1">
      <alignment horizontal="right" wrapText="1"/>
    </xf>
    <xf numFmtId="0" fontId="3" fillId="0" borderId="1" xfId="0" applyFont="1" applyFill="1" applyBorder="1"/>
    <xf numFmtId="0" fontId="21" fillId="0" borderId="1" xfId="23" applyNumberFormat="1" applyFont="1" applyFill="1" applyBorder="1" applyAlignment="1">
      <alignment horizontal="right" vertical="center"/>
    </xf>
    <xf numFmtId="4" fontId="21" fillId="0" borderId="1" xfId="0" applyNumberFormat="1" applyFont="1" applyFill="1" applyBorder="1" applyProtection="1">
      <protection locked="0"/>
    </xf>
    <xf numFmtId="4" fontId="21" fillId="0" borderId="1" xfId="8" applyNumberFormat="1" applyFont="1" applyFill="1" applyBorder="1" applyAlignment="1">
      <alignment horizontal="right" wrapText="1"/>
    </xf>
    <xf numFmtId="0" fontId="0" fillId="0" borderId="1" xfId="0" applyFill="1" applyBorder="1" applyAlignment="1">
      <alignment horizontal="justify" wrapText="1"/>
    </xf>
    <xf numFmtId="0" fontId="16" fillId="0" borderId="1" xfId="0" applyFont="1" applyFill="1" applyBorder="1" applyAlignment="1">
      <alignment horizontal="justify" wrapText="1"/>
    </xf>
    <xf numFmtId="0" fontId="21" fillId="0" borderId="1" xfId="30" applyFill="1" applyBorder="1" applyAlignment="1" applyProtection="1">
      <alignment vertical="top" wrapText="1"/>
      <protection locked="0"/>
    </xf>
    <xf numFmtId="169" fontId="5" fillId="0" borderId="1" xfId="25" applyNumberFormat="1" applyFont="1" applyFill="1" applyBorder="1" applyAlignment="1">
      <alignment horizontal="right"/>
    </xf>
    <xf numFmtId="0" fontId="5" fillId="0" borderId="1" xfId="0" applyFont="1" applyFill="1" applyBorder="1" applyAlignment="1">
      <alignment horizontal="center"/>
    </xf>
    <xf numFmtId="0" fontId="21" fillId="0" borderId="1" xfId="0" applyFont="1" applyFill="1" applyBorder="1"/>
    <xf numFmtId="177" fontId="5" fillId="0" borderId="1" xfId="0" applyNumberFormat="1" applyFont="1" applyFill="1" applyBorder="1"/>
    <xf numFmtId="0" fontId="0" fillId="0" borderId="1" xfId="0" applyFill="1" applyBorder="1" applyAlignment="1">
      <alignment horizontal="center" vertical="top"/>
    </xf>
    <xf numFmtId="169" fontId="0" fillId="0" borderId="1" xfId="0" applyNumberFormat="1" applyFill="1" applyBorder="1"/>
    <xf numFmtId="0" fontId="4" fillId="0" borderId="1" xfId="0" applyFont="1" applyFill="1" applyBorder="1" applyAlignment="1">
      <alignment vertical="top"/>
    </xf>
    <xf numFmtId="0" fontId="14" fillId="0" borderId="1" xfId="0" applyFont="1" applyFill="1" applyBorder="1" applyAlignment="1">
      <alignment vertical="top"/>
    </xf>
    <xf numFmtId="4" fontId="21" fillId="0" borderId="1" xfId="682" applyNumberFormat="1" applyFont="1" applyFill="1" applyBorder="1"/>
    <xf numFmtId="0" fontId="5" fillId="0" borderId="1" xfId="25" applyFont="1" applyFill="1" applyBorder="1" applyAlignment="1">
      <alignment horizontal="center" wrapText="1"/>
    </xf>
    <xf numFmtId="169" fontId="5" fillId="0" borderId="1" xfId="25" applyNumberFormat="1" applyFont="1" applyFill="1" applyBorder="1" applyAlignment="1">
      <alignment horizontal="center"/>
    </xf>
    <xf numFmtId="4" fontId="5" fillId="0" borderId="1" xfId="25" applyNumberFormat="1" applyFont="1" applyFill="1" applyBorder="1"/>
    <xf numFmtId="0" fontId="10" fillId="0" borderId="1" xfId="0" applyFont="1" applyFill="1" applyBorder="1" applyAlignment="1">
      <alignment vertical="top" wrapText="1"/>
    </xf>
    <xf numFmtId="9" fontId="10" fillId="0" borderId="1" xfId="0" applyNumberFormat="1" applyFont="1" applyFill="1" applyBorder="1" applyAlignment="1">
      <alignment horizontal="right"/>
    </xf>
    <xf numFmtId="169" fontId="10" fillId="0" borderId="1" xfId="2" applyNumberFormat="1" applyFont="1" applyFill="1" applyBorder="1" applyAlignment="1">
      <alignment horizontal="right"/>
    </xf>
    <xf numFmtId="4" fontId="10" fillId="0" borderId="1" xfId="2" applyNumberFormat="1" applyFont="1" applyFill="1" applyBorder="1" applyAlignment="1">
      <alignment horizontal="right"/>
    </xf>
    <xf numFmtId="4" fontId="10" fillId="0" borderId="1" xfId="16" applyNumberFormat="1" applyFont="1" applyFill="1" applyBorder="1" applyAlignment="1">
      <alignment horizontal="right"/>
    </xf>
    <xf numFmtId="0" fontId="10" fillId="0" borderId="1" xfId="0" quotePrefix="1" applyFont="1" applyFill="1" applyBorder="1" applyAlignment="1">
      <alignment horizontal="left" vertical="top" wrapText="1"/>
    </xf>
    <xf numFmtId="169" fontId="10" fillId="0" borderId="1" xfId="23" applyNumberFormat="1" applyFont="1" applyFill="1" applyBorder="1" applyAlignment="1">
      <alignment horizontal="right"/>
    </xf>
    <xf numFmtId="0" fontId="10" fillId="0" borderId="1" xfId="14" applyNumberFormat="1" applyFont="1" applyFill="1" applyBorder="1" applyAlignment="1">
      <alignment horizontal="left" vertical="top" wrapText="1"/>
    </xf>
    <xf numFmtId="0" fontId="10" fillId="0" borderId="1" xfId="0" applyFont="1" applyFill="1" applyBorder="1" applyAlignment="1">
      <alignment horizontal="right"/>
    </xf>
    <xf numFmtId="9" fontId="10" fillId="0" borderId="1" xfId="25" applyNumberFormat="1" applyFont="1" applyFill="1" applyBorder="1" applyAlignment="1">
      <alignment horizontal="right"/>
    </xf>
    <xf numFmtId="169" fontId="10" fillId="0" borderId="1" xfId="16" applyNumberFormat="1" applyFont="1" applyFill="1" applyBorder="1" applyAlignment="1">
      <alignment horizontal="right"/>
    </xf>
    <xf numFmtId="4" fontId="10" fillId="0" borderId="1" xfId="25" applyNumberFormat="1" applyFont="1" applyFill="1" applyBorder="1" applyAlignment="1">
      <alignment horizontal="right"/>
    </xf>
    <xf numFmtId="0" fontId="10" fillId="0" borderId="1" xfId="15" quotePrefix="1" applyNumberFormat="1" applyFont="1" applyFill="1" applyBorder="1" applyAlignment="1">
      <alignment horizontal="left" vertical="top" wrapText="1"/>
    </xf>
    <xf numFmtId="0" fontId="10" fillId="0" borderId="1" xfId="25" applyFont="1" applyFill="1" applyBorder="1" applyAlignment="1">
      <alignment horizontal="right"/>
    </xf>
    <xf numFmtId="169" fontId="10" fillId="0" borderId="1" xfId="25" applyNumberFormat="1" applyFont="1" applyFill="1" applyBorder="1" applyAlignment="1">
      <alignment horizontal="right"/>
    </xf>
    <xf numFmtId="0" fontId="14" fillId="0" borderId="1" xfId="14" applyNumberFormat="1" applyFont="1" applyFill="1" applyBorder="1" applyAlignment="1">
      <alignment horizontal="left" vertical="top" wrapText="1"/>
    </xf>
    <xf numFmtId="0" fontId="5" fillId="0" borderId="1" xfId="0" applyFont="1" applyFill="1" applyBorder="1" applyAlignment="1">
      <alignment horizontal="center" wrapText="1"/>
    </xf>
    <xf numFmtId="169" fontId="5" fillId="0" borderId="1" xfId="27" applyNumberFormat="1" applyFont="1" applyFill="1" applyBorder="1" applyAlignment="1">
      <alignment horizontal="center"/>
    </xf>
    <xf numFmtId="4" fontId="5" fillId="0" borderId="1" xfId="27" applyNumberFormat="1" applyFont="1" applyFill="1" applyBorder="1" applyAlignment="1">
      <alignment horizontal="right"/>
    </xf>
    <xf numFmtId="0" fontId="6" fillId="0" borderId="1" xfId="0" applyFont="1" applyFill="1" applyBorder="1" applyAlignment="1">
      <alignment horizontal="center" vertical="top"/>
    </xf>
    <xf numFmtId="0" fontId="6" fillId="0" borderId="1" xfId="0" applyFont="1" applyFill="1" applyBorder="1" applyAlignment="1">
      <alignment horizontal="center" vertical="top" wrapText="1"/>
    </xf>
    <xf numFmtId="0" fontId="6" fillId="0" borderId="1" xfId="0" applyFont="1" applyFill="1" applyBorder="1" applyAlignment="1">
      <alignment horizontal="right"/>
    </xf>
    <xf numFmtId="169" fontId="6" fillId="0" borderId="1" xfId="0" applyNumberFormat="1" applyFont="1" applyFill="1" applyBorder="1" applyAlignment="1">
      <alignment horizontal="right"/>
    </xf>
    <xf numFmtId="168" fontId="6" fillId="0" borderId="1" xfId="0" applyNumberFormat="1" applyFont="1" applyFill="1" applyBorder="1" applyAlignment="1">
      <alignment horizontal="right"/>
    </xf>
    <xf numFmtId="4" fontId="0" fillId="2" borderId="1" xfId="0" applyNumberFormat="1" applyFill="1" applyBorder="1"/>
    <xf numFmtId="168" fontId="0" fillId="0" borderId="1" xfId="0" applyNumberFormat="1" applyFill="1" applyBorder="1" applyAlignment="1">
      <alignment horizontal="right"/>
    </xf>
    <xf numFmtId="0" fontId="5" fillId="0" borderId="1" xfId="0" applyFont="1" applyFill="1" applyBorder="1" applyAlignment="1">
      <alignment horizontal="center" vertical="top"/>
    </xf>
    <xf numFmtId="168" fontId="5" fillId="0" borderId="1" xfId="0" applyNumberFormat="1" applyFont="1" applyFill="1" applyBorder="1"/>
    <xf numFmtId="0" fontId="17" fillId="0" borderId="1" xfId="0" applyFont="1" applyFill="1" applyBorder="1" applyAlignment="1">
      <alignment horizontal="left" vertical="top" wrapText="1"/>
    </xf>
    <xf numFmtId="170" fontId="0" fillId="0" borderId="1" xfId="0" applyNumberFormat="1" applyFill="1" applyBorder="1" applyAlignment="1">
      <alignment horizontal="center"/>
    </xf>
    <xf numFmtId="169" fontId="14" fillId="0" borderId="1" xfId="0" applyNumberFormat="1" applyFont="1" applyFill="1" applyBorder="1"/>
    <xf numFmtId="0" fontId="0" fillId="0" borderId="1" xfId="0" applyFill="1" applyBorder="1" applyAlignment="1">
      <alignment vertical="center" wrapText="1"/>
    </xf>
    <xf numFmtId="0" fontId="85" fillId="0" borderId="1" xfId="0" applyFont="1" applyBorder="1" applyAlignment="1">
      <alignment vertical="center" wrapText="1"/>
    </xf>
    <xf numFmtId="0" fontId="5" fillId="2" borderId="0" xfId="0" applyFont="1" applyFill="1" applyAlignment="1">
      <alignment horizontal="left" vertical="top" wrapText="1"/>
    </xf>
    <xf numFmtId="0" fontId="0" fillId="0" borderId="0" xfId="0" quotePrefix="1" applyAlignment="1">
      <alignment vertical="top" wrapText="1"/>
    </xf>
    <xf numFmtId="0" fontId="0" fillId="0" borderId="0" xfId="0" applyAlignment="1">
      <alignment wrapText="1"/>
    </xf>
    <xf numFmtId="0" fontId="0" fillId="0" borderId="0" xfId="0" quotePrefix="1" applyAlignment="1">
      <alignment horizontal="left" vertical="top" wrapText="1"/>
    </xf>
    <xf numFmtId="0" fontId="10" fillId="0" borderId="0" xfId="2" quotePrefix="1" applyFont="1" applyAlignment="1">
      <alignment vertical="top" wrapText="1"/>
    </xf>
    <xf numFmtId="170" fontId="6" fillId="0" borderId="29" xfId="17" applyNumberFormat="1" applyFont="1" applyFill="1" applyBorder="1" applyAlignment="1">
      <alignment horizontal="center" vertical="top"/>
    </xf>
    <xf numFmtId="170" fontId="6" fillId="0" borderId="23" xfId="17" applyNumberFormat="1" applyFont="1" applyFill="1" applyBorder="1" applyAlignment="1">
      <alignment horizontal="center" vertical="top"/>
    </xf>
    <xf numFmtId="170" fontId="6" fillId="0" borderId="30" xfId="17" applyNumberFormat="1" applyFont="1" applyFill="1" applyBorder="1" applyAlignment="1">
      <alignment horizontal="center" vertical="top"/>
    </xf>
    <xf numFmtId="0" fontId="13" fillId="0" borderId="1" xfId="0" applyFont="1" applyBorder="1" applyAlignment="1">
      <alignment horizontal="center" vertical="top" wrapText="1"/>
    </xf>
    <xf numFmtId="0" fontId="13" fillId="0" borderId="1" xfId="0" applyFont="1" applyBorder="1" applyAlignment="1">
      <alignment horizontal="center" vertical="top"/>
    </xf>
    <xf numFmtId="170" fontId="6" fillId="0" borderId="29" xfId="16" applyNumberFormat="1" applyFont="1" applyFill="1" applyBorder="1" applyAlignment="1">
      <alignment horizontal="center" vertical="top"/>
    </xf>
    <xf numFmtId="170" fontId="6" fillId="0" borderId="30" xfId="16" applyNumberFormat="1" applyFont="1" applyFill="1" applyBorder="1" applyAlignment="1">
      <alignment horizontal="center" vertical="top"/>
    </xf>
    <xf numFmtId="170" fontId="6" fillId="0" borderId="1" xfId="16" applyNumberFormat="1" applyFont="1" applyFill="1" applyBorder="1" applyAlignment="1">
      <alignment horizontal="center" vertical="top"/>
    </xf>
    <xf numFmtId="170" fontId="6" fillId="0" borderId="29" xfId="13" applyNumberFormat="1" applyFont="1" applyFill="1" applyBorder="1" applyAlignment="1">
      <alignment horizontal="center" vertical="top"/>
    </xf>
    <xf numFmtId="170" fontId="6" fillId="0" borderId="23" xfId="13" applyNumberFormat="1" applyFont="1" applyFill="1" applyBorder="1" applyAlignment="1">
      <alignment horizontal="center" vertical="top"/>
    </xf>
    <xf numFmtId="170" fontId="6" fillId="0" borderId="30" xfId="13" applyNumberFormat="1" applyFont="1" applyFill="1" applyBorder="1" applyAlignment="1">
      <alignment horizontal="center" vertical="top"/>
    </xf>
    <xf numFmtId="170" fontId="6" fillId="0" borderId="29" xfId="27" applyNumberFormat="1" applyFont="1" applyFill="1" applyBorder="1" applyAlignment="1">
      <alignment horizontal="center" vertical="top"/>
    </xf>
    <xf numFmtId="170" fontId="6" fillId="0" borderId="23" xfId="27" applyNumberFormat="1" applyFont="1" applyFill="1" applyBorder="1" applyAlignment="1">
      <alignment horizontal="center" vertical="top"/>
    </xf>
    <xf numFmtId="170" fontId="6" fillId="0" borderId="30" xfId="27" applyNumberFormat="1" applyFont="1" applyFill="1" applyBorder="1" applyAlignment="1">
      <alignment horizontal="center" vertical="top"/>
    </xf>
    <xf numFmtId="170" fontId="6" fillId="0" borderId="29" xfId="14" applyNumberFormat="1" applyFont="1" applyFill="1" applyBorder="1" applyAlignment="1">
      <alignment horizontal="center" vertical="top"/>
    </xf>
    <xf numFmtId="170" fontId="6" fillId="0" borderId="30" xfId="14" applyNumberFormat="1" applyFont="1" applyFill="1" applyBorder="1" applyAlignment="1">
      <alignment horizontal="center" vertical="top"/>
    </xf>
  </cellXfs>
  <cellStyles count="691">
    <cellStyle name="20 % – Poudarek1 2" xfId="55" xr:uid="{00000000-0005-0000-0000-000000000000}"/>
    <cellStyle name="20 % – Poudarek1 2 2" xfId="56" xr:uid="{00000000-0005-0000-0000-000001000000}"/>
    <cellStyle name="20 % – Poudarek1 3" xfId="57" xr:uid="{00000000-0005-0000-0000-000002000000}"/>
    <cellStyle name="20 % – Poudarek2 2" xfId="58" xr:uid="{00000000-0005-0000-0000-000003000000}"/>
    <cellStyle name="20 % – Poudarek2 2 2" xfId="59" xr:uid="{00000000-0005-0000-0000-000004000000}"/>
    <cellStyle name="20 % – Poudarek2 3" xfId="60" xr:uid="{00000000-0005-0000-0000-000005000000}"/>
    <cellStyle name="20 % – Poudarek3 2" xfId="61" xr:uid="{00000000-0005-0000-0000-000006000000}"/>
    <cellStyle name="20 % – Poudarek3 2 2" xfId="62" xr:uid="{00000000-0005-0000-0000-000007000000}"/>
    <cellStyle name="20 % – Poudarek3 3" xfId="63" xr:uid="{00000000-0005-0000-0000-000008000000}"/>
    <cellStyle name="20 % – Poudarek4 2" xfId="64" xr:uid="{00000000-0005-0000-0000-000009000000}"/>
    <cellStyle name="20 % – Poudarek4 2 2" xfId="65" xr:uid="{00000000-0005-0000-0000-00000A000000}"/>
    <cellStyle name="20 % – Poudarek4 3" xfId="66" xr:uid="{00000000-0005-0000-0000-00000B000000}"/>
    <cellStyle name="20 % – Poudarek5 2" xfId="67" xr:uid="{00000000-0005-0000-0000-00000C000000}"/>
    <cellStyle name="20 % – Poudarek5 3" xfId="68" xr:uid="{00000000-0005-0000-0000-00000D000000}"/>
    <cellStyle name="20 % – Poudarek6 2" xfId="69" xr:uid="{00000000-0005-0000-0000-00000E000000}"/>
    <cellStyle name="20 % – Poudarek6 2 2" xfId="70" xr:uid="{00000000-0005-0000-0000-00000F000000}"/>
    <cellStyle name="20 % – Poudarek6 3" xfId="71" xr:uid="{00000000-0005-0000-0000-000010000000}"/>
    <cellStyle name="40 % – Poudarek1 2" xfId="72" xr:uid="{00000000-0005-0000-0000-000011000000}"/>
    <cellStyle name="40 % – Poudarek1 2 2" xfId="73" xr:uid="{00000000-0005-0000-0000-000012000000}"/>
    <cellStyle name="40 % – Poudarek1 3" xfId="74" xr:uid="{00000000-0005-0000-0000-000013000000}"/>
    <cellStyle name="40 % – Poudarek2 2" xfId="75" xr:uid="{00000000-0005-0000-0000-000014000000}"/>
    <cellStyle name="40 % – Poudarek2 3" xfId="76" xr:uid="{00000000-0005-0000-0000-000015000000}"/>
    <cellStyle name="40 % – Poudarek3 2" xfId="77" xr:uid="{00000000-0005-0000-0000-000016000000}"/>
    <cellStyle name="40 % – Poudarek3 2 2" xfId="78" xr:uid="{00000000-0005-0000-0000-000017000000}"/>
    <cellStyle name="40 % – Poudarek3 3" xfId="79" xr:uid="{00000000-0005-0000-0000-000018000000}"/>
    <cellStyle name="40 % – Poudarek4 2" xfId="80" xr:uid="{00000000-0005-0000-0000-000019000000}"/>
    <cellStyle name="40 % – Poudarek4 2 2" xfId="81" xr:uid="{00000000-0005-0000-0000-00001A000000}"/>
    <cellStyle name="40 % – Poudarek4 3" xfId="82" xr:uid="{00000000-0005-0000-0000-00001B000000}"/>
    <cellStyle name="40 % – Poudarek5 2" xfId="83" xr:uid="{00000000-0005-0000-0000-00001C000000}"/>
    <cellStyle name="40 % – Poudarek5 2 2" xfId="84" xr:uid="{00000000-0005-0000-0000-00001D000000}"/>
    <cellStyle name="40 % – Poudarek5 3" xfId="85" xr:uid="{00000000-0005-0000-0000-00001E000000}"/>
    <cellStyle name="40 % – Poudarek6 2" xfId="86" xr:uid="{00000000-0005-0000-0000-00001F000000}"/>
    <cellStyle name="40 % – Poudarek6 2 2" xfId="87" xr:uid="{00000000-0005-0000-0000-000020000000}"/>
    <cellStyle name="40 % – Poudarek6 3" xfId="88" xr:uid="{00000000-0005-0000-0000-000021000000}"/>
    <cellStyle name="60 % – Poudarek1 2" xfId="89" xr:uid="{00000000-0005-0000-0000-000022000000}"/>
    <cellStyle name="60 % – Poudarek1 2 2" xfId="90" xr:uid="{00000000-0005-0000-0000-000023000000}"/>
    <cellStyle name="60 % – Poudarek1 3" xfId="91" xr:uid="{00000000-0005-0000-0000-000024000000}"/>
    <cellStyle name="60 % – Poudarek2 2" xfId="92" xr:uid="{00000000-0005-0000-0000-000025000000}"/>
    <cellStyle name="60 % – Poudarek2 2 2" xfId="93" xr:uid="{00000000-0005-0000-0000-000026000000}"/>
    <cellStyle name="60 % – Poudarek2 3" xfId="94" xr:uid="{00000000-0005-0000-0000-000027000000}"/>
    <cellStyle name="60 % – Poudarek3 2" xfId="95" xr:uid="{00000000-0005-0000-0000-000028000000}"/>
    <cellStyle name="60 % – Poudarek3 2 2" xfId="96" xr:uid="{00000000-0005-0000-0000-000029000000}"/>
    <cellStyle name="60 % – Poudarek3 3" xfId="97" xr:uid="{00000000-0005-0000-0000-00002A000000}"/>
    <cellStyle name="60 % – Poudarek4 2" xfId="98" xr:uid="{00000000-0005-0000-0000-00002B000000}"/>
    <cellStyle name="60 % – Poudarek4 2 2" xfId="99" xr:uid="{00000000-0005-0000-0000-00002C000000}"/>
    <cellStyle name="60 % – Poudarek4 3" xfId="100" xr:uid="{00000000-0005-0000-0000-00002D000000}"/>
    <cellStyle name="60 % – Poudarek5 2" xfId="101" xr:uid="{00000000-0005-0000-0000-00002E000000}"/>
    <cellStyle name="60 % – Poudarek5 2 2" xfId="102" xr:uid="{00000000-0005-0000-0000-00002F000000}"/>
    <cellStyle name="60 % – Poudarek5 3" xfId="103" xr:uid="{00000000-0005-0000-0000-000030000000}"/>
    <cellStyle name="60 % – Poudarek6 2" xfId="104" xr:uid="{00000000-0005-0000-0000-000031000000}"/>
    <cellStyle name="60 % – Poudarek6 2 2" xfId="105" xr:uid="{00000000-0005-0000-0000-000032000000}"/>
    <cellStyle name="60 % – Poudarek6 3" xfId="106" xr:uid="{00000000-0005-0000-0000-000033000000}"/>
    <cellStyle name="Accent1" xfId="107" xr:uid="{00000000-0005-0000-0000-000034000000}"/>
    <cellStyle name="Accent2" xfId="108" xr:uid="{00000000-0005-0000-0000-000035000000}"/>
    <cellStyle name="Accent3" xfId="109" xr:uid="{00000000-0005-0000-0000-000036000000}"/>
    <cellStyle name="Accent4" xfId="110" xr:uid="{00000000-0005-0000-0000-000037000000}"/>
    <cellStyle name="Accent5" xfId="111" xr:uid="{00000000-0005-0000-0000-000038000000}"/>
    <cellStyle name="Accent6" xfId="112" xr:uid="{00000000-0005-0000-0000-000039000000}"/>
    <cellStyle name="Background" xfId="113" xr:uid="{00000000-0005-0000-0000-00003A000000}"/>
    <cellStyle name="Background 2" xfId="114" xr:uid="{00000000-0005-0000-0000-00003B000000}"/>
    <cellStyle name="Background 3" xfId="115" xr:uid="{00000000-0005-0000-0000-00003C000000}"/>
    <cellStyle name="Background 3 2" xfId="116" xr:uid="{00000000-0005-0000-0000-00003D000000}"/>
    <cellStyle name="Bad" xfId="117" xr:uid="{00000000-0005-0000-0000-00003E000000}"/>
    <cellStyle name="Calculation" xfId="118" xr:uid="{00000000-0005-0000-0000-00003F000000}"/>
    <cellStyle name="Card" xfId="119" xr:uid="{00000000-0005-0000-0000-000040000000}"/>
    <cellStyle name="Card 2" xfId="120" xr:uid="{00000000-0005-0000-0000-000041000000}"/>
    <cellStyle name="Card 3" xfId="121" xr:uid="{00000000-0005-0000-0000-000042000000}"/>
    <cellStyle name="Card 3 2" xfId="122" xr:uid="{00000000-0005-0000-0000-000043000000}"/>
    <cellStyle name="Card B" xfId="123" xr:uid="{00000000-0005-0000-0000-000044000000}"/>
    <cellStyle name="Card B 2" xfId="124" xr:uid="{00000000-0005-0000-0000-000045000000}"/>
    <cellStyle name="Card B 3" xfId="125" xr:uid="{00000000-0005-0000-0000-000046000000}"/>
    <cellStyle name="Card B 3 2" xfId="126" xr:uid="{00000000-0005-0000-0000-000047000000}"/>
    <cellStyle name="Card BL" xfId="127" xr:uid="{00000000-0005-0000-0000-000048000000}"/>
    <cellStyle name="Card BL 2" xfId="128" xr:uid="{00000000-0005-0000-0000-000049000000}"/>
    <cellStyle name="Card BL 3" xfId="129" xr:uid="{00000000-0005-0000-0000-00004A000000}"/>
    <cellStyle name="Card BL 3 2" xfId="130" xr:uid="{00000000-0005-0000-0000-00004B000000}"/>
    <cellStyle name="Card BR" xfId="131" xr:uid="{00000000-0005-0000-0000-00004C000000}"/>
    <cellStyle name="Card BR 2" xfId="132" xr:uid="{00000000-0005-0000-0000-00004D000000}"/>
    <cellStyle name="Card BR 3" xfId="133" xr:uid="{00000000-0005-0000-0000-00004E000000}"/>
    <cellStyle name="Card BR 3 2" xfId="134" xr:uid="{00000000-0005-0000-0000-00004F000000}"/>
    <cellStyle name="Card L" xfId="135" xr:uid="{00000000-0005-0000-0000-000050000000}"/>
    <cellStyle name="Card L 2" xfId="136" xr:uid="{00000000-0005-0000-0000-000051000000}"/>
    <cellStyle name="Card L 3" xfId="137" xr:uid="{00000000-0005-0000-0000-000052000000}"/>
    <cellStyle name="Card L 3 2" xfId="138" xr:uid="{00000000-0005-0000-0000-000053000000}"/>
    <cellStyle name="Card R" xfId="139" xr:uid="{00000000-0005-0000-0000-000054000000}"/>
    <cellStyle name="Card R 2" xfId="140" xr:uid="{00000000-0005-0000-0000-000055000000}"/>
    <cellStyle name="Card R 3" xfId="141" xr:uid="{00000000-0005-0000-0000-000056000000}"/>
    <cellStyle name="Card R 3 2" xfId="142" xr:uid="{00000000-0005-0000-0000-000057000000}"/>
    <cellStyle name="Card T" xfId="143" xr:uid="{00000000-0005-0000-0000-000058000000}"/>
    <cellStyle name="Card T 2" xfId="144" xr:uid="{00000000-0005-0000-0000-000059000000}"/>
    <cellStyle name="Card T 3" xfId="145" xr:uid="{00000000-0005-0000-0000-00005A000000}"/>
    <cellStyle name="Card T 3 2" xfId="146" xr:uid="{00000000-0005-0000-0000-00005B000000}"/>
    <cellStyle name="Card TL" xfId="147" xr:uid="{00000000-0005-0000-0000-00005C000000}"/>
    <cellStyle name="Card TL 2" xfId="148" xr:uid="{00000000-0005-0000-0000-00005D000000}"/>
    <cellStyle name="Card TL 3" xfId="149" xr:uid="{00000000-0005-0000-0000-00005E000000}"/>
    <cellStyle name="Card TL 3 2" xfId="150" xr:uid="{00000000-0005-0000-0000-00005F000000}"/>
    <cellStyle name="Card TR" xfId="151" xr:uid="{00000000-0005-0000-0000-000060000000}"/>
    <cellStyle name="Card TR 2" xfId="152" xr:uid="{00000000-0005-0000-0000-000061000000}"/>
    <cellStyle name="Card TR 3" xfId="153" xr:uid="{00000000-0005-0000-0000-000062000000}"/>
    <cellStyle name="Card TR 3 2" xfId="154" xr:uid="{00000000-0005-0000-0000-000063000000}"/>
    <cellStyle name="Card_obrtna dela" xfId="155" xr:uid="{00000000-0005-0000-0000-000064000000}"/>
    <cellStyle name="Check Cell" xfId="156" xr:uid="{00000000-0005-0000-0000-000065000000}"/>
    <cellStyle name="Column Header" xfId="157" xr:uid="{00000000-0005-0000-0000-000066000000}"/>
    <cellStyle name="Column Header 2" xfId="158" xr:uid="{00000000-0005-0000-0000-000067000000}"/>
    <cellStyle name="Column Header 3" xfId="159" xr:uid="{00000000-0005-0000-0000-000068000000}"/>
    <cellStyle name="Column Header 3 2" xfId="160" xr:uid="{00000000-0005-0000-0000-000069000000}"/>
    <cellStyle name="Comma 2" xfId="161" xr:uid="{00000000-0005-0000-0000-00006A000000}"/>
    <cellStyle name="Comma 2 2" xfId="162" xr:uid="{00000000-0005-0000-0000-00006B000000}"/>
    <cellStyle name="Comma 2 3" xfId="163" xr:uid="{00000000-0005-0000-0000-00006C000000}"/>
    <cellStyle name="Comma_SKUPNO" xfId="51" xr:uid="{00000000-0005-0000-0000-00006D000000}"/>
    <cellStyle name="Date" xfId="164" xr:uid="{00000000-0005-0000-0000-00006E000000}"/>
    <cellStyle name="Date 2" xfId="165" xr:uid="{00000000-0005-0000-0000-00006F000000}"/>
    <cellStyle name="Dobro 2" xfId="166" xr:uid="{00000000-0005-0000-0000-000070000000}"/>
    <cellStyle name="Dobro 2 2" xfId="167" xr:uid="{00000000-0005-0000-0000-000071000000}"/>
    <cellStyle name="Dobro 3" xfId="168" xr:uid="{00000000-0005-0000-0000-000072000000}"/>
    <cellStyle name="Euro" xfId="1" xr:uid="{00000000-0005-0000-0000-000073000000}"/>
    <cellStyle name="Excel Built-in 20% - Accent1" xfId="169" xr:uid="{00000000-0005-0000-0000-000074000000}"/>
    <cellStyle name="Excel Built-in 20% - Accent2" xfId="170" xr:uid="{00000000-0005-0000-0000-000075000000}"/>
    <cellStyle name="Excel Built-in 20% - Accent3" xfId="171" xr:uid="{00000000-0005-0000-0000-000076000000}"/>
    <cellStyle name="Excel Built-in 20% - Accent4" xfId="172" xr:uid="{00000000-0005-0000-0000-000077000000}"/>
    <cellStyle name="Excel Built-in 20% - Accent5" xfId="173" xr:uid="{00000000-0005-0000-0000-000078000000}"/>
    <cellStyle name="Excel Built-in 20% - Accent6" xfId="174" xr:uid="{00000000-0005-0000-0000-000079000000}"/>
    <cellStyle name="Excel Built-in 40% - Accent1" xfId="175" xr:uid="{00000000-0005-0000-0000-00007A000000}"/>
    <cellStyle name="Excel Built-in 40% - Accent2" xfId="176" xr:uid="{00000000-0005-0000-0000-00007B000000}"/>
    <cellStyle name="Excel Built-in 40% - Accent3" xfId="177" xr:uid="{00000000-0005-0000-0000-00007C000000}"/>
    <cellStyle name="Excel Built-in 40% - Accent4" xfId="178" xr:uid="{00000000-0005-0000-0000-00007D000000}"/>
    <cellStyle name="Excel Built-in 40% - Accent5" xfId="179" xr:uid="{00000000-0005-0000-0000-00007E000000}"/>
    <cellStyle name="Excel Built-in 40% - Accent6" xfId="180" xr:uid="{00000000-0005-0000-0000-00007F000000}"/>
    <cellStyle name="Excel Built-in 60% - Accent1" xfId="181" xr:uid="{00000000-0005-0000-0000-000080000000}"/>
    <cellStyle name="Excel Built-in 60% - Accent2" xfId="182" xr:uid="{00000000-0005-0000-0000-000081000000}"/>
    <cellStyle name="Excel Built-in 60% - Accent3" xfId="183" xr:uid="{00000000-0005-0000-0000-000082000000}"/>
    <cellStyle name="Excel Built-in 60% - Accent4" xfId="184" xr:uid="{00000000-0005-0000-0000-000083000000}"/>
    <cellStyle name="Excel Built-in 60% - Accent5" xfId="185" xr:uid="{00000000-0005-0000-0000-000084000000}"/>
    <cellStyle name="Excel Built-in 60% - Accent6" xfId="186" xr:uid="{00000000-0005-0000-0000-000085000000}"/>
    <cellStyle name="Excel Built-in Accent1" xfId="187" xr:uid="{00000000-0005-0000-0000-000086000000}"/>
    <cellStyle name="Excel Built-in Accent2" xfId="188" xr:uid="{00000000-0005-0000-0000-000087000000}"/>
    <cellStyle name="Excel Built-in Accent3" xfId="189" xr:uid="{00000000-0005-0000-0000-000088000000}"/>
    <cellStyle name="Excel Built-in Accent4" xfId="190" xr:uid="{00000000-0005-0000-0000-000089000000}"/>
    <cellStyle name="Excel Built-in Accent5" xfId="191" xr:uid="{00000000-0005-0000-0000-00008A000000}"/>
    <cellStyle name="Excel Built-in Accent6" xfId="192" xr:uid="{00000000-0005-0000-0000-00008B000000}"/>
    <cellStyle name="Excel Built-in Bad" xfId="193" xr:uid="{00000000-0005-0000-0000-00008C000000}"/>
    <cellStyle name="Excel Built-in Calculation" xfId="194" xr:uid="{00000000-0005-0000-0000-00008D000000}"/>
    <cellStyle name="Excel Built-in Check Cell" xfId="195" xr:uid="{00000000-0005-0000-0000-00008E000000}"/>
    <cellStyle name="Excel Built-in Explanatory Text" xfId="196" xr:uid="{00000000-0005-0000-0000-00008F000000}"/>
    <cellStyle name="Excel Built-in Good" xfId="197" xr:uid="{00000000-0005-0000-0000-000090000000}"/>
    <cellStyle name="Excel Built-in Heading 1" xfId="198" xr:uid="{00000000-0005-0000-0000-000091000000}"/>
    <cellStyle name="Excel Built-in Heading 2" xfId="199" xr:uid="{00000000-0005-0000-0000-000092000000}"/>
    <cellStyle name="Excel Built-in Heading 3" xfId="200" xr:uid="{00000000-0005-0000-0000-000093000000}"/>
    <cellStyle name="Excel Built-in Heading 4" xfId="201" xr:uid="{00000000-0005-0000-0000-000094000000}"/>
    <cellStyle name="Excel Built-in Input" xfId="202" xr:uid="{00000000-0005-0000-0000-000095000000}"/>
    <cellStyle name="Excel Built-in Linked Cell" xfId="203" xr:uid="{00000000-0005-0000-0000-000096000000}"/>
    <cellStyle name="Excel Built-in Neutral" xfId="204" xr:uid="{00000000-0005-0000-0000-000097000000}"/>
    <cellStyle name="Excel Built-in Normal" xfId="205" xr:uid="{00000000-0005-0000-0000-000098000000}"/>
    <cellStyle name="Excel Built-in Normal 2" xfId="206" xr:uid="{00000000-0005-0000-0000-000099000000}"/>
    <cellStyle name="Excel Built-in Note" xfId="207" xr:uid="{00000000-0005-0000-0000-00009A000000}"/>
    <cellStyle name="Excel Built-in Output" xfId="208" xr:uid="{00000000-0005-0000-0000-00009B000000}"/>
    <cellStyle name="Excel Built-in Output 2" xfId="209" xr:uid="{00000000-0005-0000-0000-00009C000000}"/>
    <cellStyle name="Excel Built-in Title" xfId="210" xr:uid="{00000000-0005-0000-0000-00009D000000}"/>
    <cellStyle name="Excel Built-in Total" xfId="211" xr:uid="{00000000-0005-0000-0000-00009E000000}"/>
    <cellStyle name="Excel Built-in Total 2" xfId="212" xr:uid="{00000000-0005-0000-0000-00009F000000}"/>
    <cellStyle name="Excel Built-in Warning Text" xfId="213" xr:uid="{00000000-0005-0000-0000-0000A0000000}"/>
    <cellStyle name="Explanatory Text" xfId="214" xr:uid="{00000000-0005-0000-0000-0000A1000000}"/>
    <cellStyle name="Fixed" xfId="215" xr:uid="{00000000-0005-0000-0000-0000A2000000}"/>
    <cellStyle name="Fixed 2" xfId="216" xr:uid="{00000000-0005-0000-0000-0000A3000000}"/>
    <cellStyle name="Heading 1" xfId="217" xr:uid="{00000000-0005-0000-0000-0000A4000000}"/>
    <cellStyle name="Heading 2" xfId="218" xr:uid="{00000000-0005-0000-0000-0000A5000000}"/>
    <cellStyle name="Heading 3" xfId="219" xr:uid="{00000000-0005-0000-0000-0000A6000000}"/>
    <cellStyle name="Heading 4" xfId="220" xr:uid="{00000000-0005-0000-0000-0000A7000000}"/>
    <cellStyle name="Heading1" xfId="221" xr:uid="{00000000-0005-0000-0000-0000A8000000}"/>
    <cellStyle name="Heading1 2" xfId="222" xr:uid="{00000000-0005-0000-0000-0000A9000000}"/>
    <cellStyle name="Heading2" xfId="223" xr:uid="{00000000-0005-0000-0000-0000AA000000}"/>
    <cellStyle name="Heading2 2" xfId="224" xr:uid="{00000000-0005-0000-0000-0000AB000000}"/>
    <cellStyle name="Hiperpovezava 2" xfId="225" xr:uid="{00000000-0005-0000-0000-0000AC000000}"/>
    <cellStyle name="Input" xfId="226" xr:uid="{00000000-0005-0000-0000-0000AD000000}"/>
    <cellStyle name="Item" xfId="227" xr:uid="{00000000-0005-0000-0000-0000AE000000}"/>
    <cellStyle name="Izhod 2" xfId="228" xr:uid="{00000000-0005-0000-0000-0000AF000000}"/>
    <cellStyle name="Izhod 2 2" xfId="229" xr:uid="{00000000-0005-0000-0000-0000B0000000}"/>
    <cellStyle name="Izhod 3" xfId="230" xr:uid="{00000000-0005-0000-0000-0000B1000000}"/>
    <cellStyle name="Izhod 3 2" xfId="231" xr:uid="{00000000-0005-0000-0000-0000B2000000}"/>
    <cellStyle name="Keš" xfId="232" xr:uid="{00000000-0005-0000-0000-0000B3000000}"/>
    <cellStyle name="Keš 2" xfId="233" xr:uid="{00000000-0005-0000-0000-0000B4000000}"/>
    <cellStyle name="Keš 3" xfId="234" xr:uid="{00000000-0005-0000-0000-0000B5000000}"/>
    <cellStyle name="Linked Cell" xfId="235" xr:uid="{00000000-0005-0000-0000-0000B6000000}"/>
    <cellStyle name="Naslov 1 2" xfId="236" xr:uid="{00000000-0005-0000-0000-0000B7000000}"/>
    <cellStyle name="Naslov 1 3" xfId="237" xr:uid="{00000000-0005-0000-0000-0000B8000000}"/>
    <cellStyle name="Naslov 2 2" xfId="238" xr:uid="{00000000-0005-0000-0000-0000B9000000}"/>
    <cellStyle name="Naslov 2 3" xfId="239" xr:uid="{00000000-0005-0000-0000-0000BA000000}"/>
    <cellStyle name="Naslov 3 2" xfId="240" xr:uid="{00000000-0005-0000-0000-0000BB000000}"/>
    <cellStyle name="Naslov 3 3" xfId="241" xr:uid="{00000000-0005-0000-0000-0000BC000000}"/>
    <cellStyle name="Naslov 4 2" xfId="242" xr:uid="{00000000-0005-0000-0000-0000BD000000}"/>
    <cellStyle name="Naslov 4 3" xfId="243" xr:uid="{00000000-0005-0000-0000-0000BE000000}"/>
    <cellStyle name="Naslov 5" xfId="244" xr:uid="{00000000-0005-0000-0000-0000BF000000}"/>
    <cellStyle name="Naslov 5 2" xfId="245" xr:uid="{00000000-0005-0000-0000-0000C0000000}"/>
    <cellStyle name="Naslov 6" xfId="246" xr:uid="{00000000-0005-0000-0000-0000C1000000}"/>
    <cellStyle name="Navadno" xfId="0" builtinId="0"/>
    <cellStyle name="Navadno 10" xfId="247" xr:uid="{00000000-0005-0000-0000-0000C3000000}"/>
    <cellStyle name="Navadno 10 2" xfId="248" xr:uid="{00000000-0005-0000-0000-0000C4000000}"/>
    <cellStyle name="Navadno 10 3" xfId="249" xr:uid="{00000000-0005-0000-0000-0000C5000000}"/>
    <cellStyle name="Navadno 10 4" xfId="250" xr:uid="{00000000-0005-0000-0000-0000C6000000}"/>
    <cellStyle name="Navadno 100" xfId="251" xr:uid="{00000000-0005-0000-0000-0000C7000000}"/>
    <cellStyle name="Navadno 101" xfId="252" xr:uid="{00000000-0005-0000-0000-0000C8000000}"/>
    <cellStyle name="Navadno 102" xfId="253" xr:uid="{00000000-0005-0000-0000-0000C9000000}"/>
    <cellStyle name="Navadno 103" xfId="254" xr:uid="{00000000-0005-0000-0000-0000CA000000}"/>
    <cellStyle name="Navadno 104" xfId="255" xr:uid="{00000000-0005-0000-0000-0000CB000000}"/>
    <cellStyle name="Navadno 105" xfId="256" xr:uid="{00000000-0005-0000-0000-0000CC000000}"/>
    <cellStyle name="Navadno 106" xfId="257" xr:uid="{00000000-0005-0000-0000-0000CD000000}"/>
    <cellStyle name="Navadno 107" xfId="258" xr:uid="{00000000-0005-0000-0000-0000CE000000}"/>
    <cellStyle name="Navadno 108" xfId="259" xr:uid="{00000000-0005-0000-0000-0000CF000000}"/>
    <cellStyle name="Navadno 109" xfId="260" xr:uid="{00000000-0005-0000-0000-0000D0000000}"/>
    <cellStyle name="Navadno 11" xfId="261" xr:uid="{00000000-0005-0000-0000-0000D1000000}"/>
    <cellStyle name="Navadno 11 2" xfId="262" xr:uid="{00000000-0005-0000-0000-0000D2000000}"/>
    <cellStyle name="Navadno 11 2 2" xfId="263" xr:uid="{00000000-0005-0000-0000-0000D3000000}"/>
    <cellStyle name="Navadno 11 2 3" xfId="264" xr:uid="{00000000-0005-0000-0000-0000D4000000}"/>
    <cellStyle name="Navadno 11 2 4" xfId="265" xr:uid="{00000000-0005-0000-0000-0000D5000000}"/>
    <cellStyle name="Navadno 11 3" xfId="266" xr:uid="{00000000-0005-0000-0000-0000D6000000}"/>
    <cellStyle name="Navadno 110" xfId="267" xr:uid="{00000000-0005-0000-0000-0000D7000000}"/>
    <cellStyle name="Navadno 111" xfId="268" xr:uid="{00000000-0005-0000-0000-0000D8000000}"/>
    <cellStyle name="Navadno 112" xfId="269" xr:uid="{00000000-0005-0000-0000-0000D9000000}"/>
    <cellStyle name="Navadno 113" xfId="270" xr:uid="{00000000-0005-0000-0000-0000DA000000}"/>
    <cellStyle name="Navadno 114" xfId="271" xr:uid="{00000000-0005-0000-0000-0000DB000000}"/>
    <cellStyle name="Navadno 115" xfId="272" xr:uid="{00000000-0005-0000-0000-0000DC000000}"/>
    <cellStyle name="Navadno 116" xfId="273" xr:uid="{00000000-0005-0000-0000-0000DD000000}"/>
    <cellStyle name="Navadno 117" xfId="274" xr:uid="{00000000-0005-0000-0000-0000DE000000}"/>
    <cellStyle name="Navadno 118" xfId="275" xr:uid="{00000000-0005-0000-0000-0000DF000000}"/>
    <cellStyle name="Navadno 119" xfId="276" xr:uid="{00000000-0005-0000-0000-0000E0000000}"/>
    <cellStyle name="Navadno 12" xfId="277" xr:uid="{00000000-0005-0000-0000-0000E1000000}"/>
    <cellStyle name="Navadno 12 2" xfId="278" xr:uid="{00000000-0005-0000-0000-0000E2000000}"/>
    <cellStyle name="Navadno 12 3" xfId="279" xr:uid="{00000000-0005-0000-0000-0000E3000000}"/>
    <cellStyle name="Navadno 12 4" xfId="280" xr:uid="{00000000-0005-0000-0000-0000E4000000}"/>
    <cellStyle name="Navadno 120" xfId="281" xr:uid="{00000000-0005-0000-0000-0000E5000000}"/>
    <cellStyle name="Navadno 121" xfId="282" xr:uid="{00000000-0005-0000-0000-0000E6000000}"/>
    <cellStyle name="Navadno 122" xfId="283" xr:uid="{00000000-0005-0000-0000-0000E7000000}"/>
    <cellStyle name="Navadno 123" xfId="284" xr:uid="{00000000-0005-0000-0000-0000E8000000}"/>
    <cellStyle name="Navadno 124" xfId="285" xr:uid="{00000000-0005-0000-0000-0000E9000000}"/>
    <cellStyle name="Navadno 125" xfId="286" xr:uid="{00000000-0005-0000-0000-0000EA000000}"/>
    <cellStyle name="Navadno 126" xfId="287" xr:uid="{00000000-0005-0000-0000-0000EB000000}"/>
    <cellStyle name="Navadno 127" xfId="288" xr:uid="{00000000-0005-0000-0000-0000EC000000}"/>
    <cellStyle name="Navadno 128" xfId="289" xr:uid="{00000000-0005-0000-0000-0000ED000000}"/>
    <cellStyle name="Navadno 129" xfId="290" xr:uid="{00000000-0005-0000-0000-0000EE000000}"/>
    <cellStyle name="Navadno 13" xfId="291" xr:uid="{00000000-0005-0000-0000-0000EF000000}"/>
    <cellStyle name="Navadno 13 2" xfId="292" xr:uid="{00000000-0005-0000-0000-0000F0000000}"/>
    <cellStyle name="Navadno 13 3" xfId="293" xr:uid="{00000000-0005-0000-0000-0000F1000000}"/>
    <cellStyle name="Navadno 130" xfId="294" xr:uid="{00000000-0005-0000-0000-0000F2000000}"/>
    <cellStyle name="Navadno 131" xfId="295" xr:uid="{00000000-0005-0000-0000-0000F3000000}"/>
    <cellStyle name="Navadno 132" xfId="296" xr:uid="{00000000-0005-0000-0000-0000F4000000}"/>
    <cellStyle name="Navadno 133" xfId="297" xr:uid="{00000000-0005-0000-0000-0000F5000000}"/>
    <cellStyle name="Navadno 134" xfId="298" xr:uid="{00000000-0005-0000-0000-0000F6000000}"/>
    <cellStyle name="Navadno 135" xfId="299" xr:uid="{00000000-0005-0000-0000-0000F7000000}"/>
    <cellStyle name="Navadno 136" xfId="300" xr:uid="{00000000-0005-0000-0000-0000F8000000}"/>
    <cellStyle name="Navadno 137" xfId="301" xr:uid="{00000000-0005-0000-0000-0000F9000000}"/>
    <cellStyle name="Navadno 138" xfId="302" xr:uid="{00000000-0005-0000-0000-0000FA000000}"/>
    <cellStyle name="Navadno 139" xfId="303" xr:uid="{00000000-0005-0000-0000-0000FB000000}"/>
    <cellStyle name="Navadno 14" xfId="304" xr:uid="{00000000-0005-0000-0000-0000FC000000}"/>
    <cellStyle name="Navadno 140" xfId="305" xr:uid="{00000000-0005-0000-0000-0000FD000000}"/>
    <cellStyle name="Navadno 141" xfId="306" xr:uid="{00000000-0005-0000-0000-0000FE000000}"/>
    <cellStyle name="Navadno 142" xfId="307" xr:uid="{00000000-0005-0000-0000-0000FF000000}"/>
    <cellStyle name="Navadno 143" xfId="308" xr:uid="{00000000-0005-0000-0000-000000010000}"/>
    <cellStyle name="Navadno 144" xfId="309" xr:uid="{00000000-0005-0000-0000-000001010000}"/>
    <cellStyle name="Navadno 145" xfId="310" xr:uid="{00000000-0005-0000-0000-000002010000}"/>
    <cellStyle name="Navadno 146" xfId="311" xr:uid="{00000000-0005-0000-0000-000003010000}"/>
    <cellStyle name="Navadno 147" xfId="312" xr:uid="{00000000-0005-0000-0000-000004010000}"/>
    <cellStyle name="Navadno 148" xfId="313" xr:uid="{00000000-0005-0000-0000-000005010000}"/>
    <cellStyle name="Navadno 149" xfId="314" xr:uid="{00000000-0005-0000-0000-000006010000}"/>
    <cellStyle name="Navadno 15" xfId="315" xr:uid="{00000000-0005-0000-0000-000007010000}"/>
    <cellStyle name="Navadno 150" xfId="316" xr:uid="{00000000-0005-0000-0000-000008010000}"/>
    <cellStyle name="Navadno 151" xfId="317" xr:uid="{00000000-0005-0000-0000-000009010000}"/>
    <cellStyle name="Navadno 152" xfId="318" xr:uid="{00000000-0005-0000-0000-00000A010000}"/>
    <cellStyle name="Navadno 153" xfId="319" xr:uid="{00000000-0005-0000-0000-00000B010000}"/>
    <cellStyle name="Navadno 154" xfId="320" xr:uid="{00000000-0005-0000-0000-00000C010000}"/>
    <cellStyle name="Navadno 155" xfId="321" xr:uid="{00000000-0005-0000-0000-00000D010000}"/>
    <cellStyle name="Navadno 156" xfId="322" xr:uid="{00000000-0005-0000-0000-00000E010000}"/>
    <cellStyle name="Navadno 157" xfId="323" xr:uid="{00000000-0005-0000-0000-00000F010000}"/>
    <cellStyle name="Navadno 158" xfId="324" xr:uid="{00000000-0005-0000-0000-000010010000}"/>
    <cellStyle name="Navadno 159" xfId="325" xr:uid="{00000000-0005-0000-0000-000011010000}"/>
    <cellStyle name="Navadno 16" xfId="326" xr:uid="{00000000-0005-0000-0000-000012010000}"/>
    <cellStyle name="Navadno 160" xfId="327" xr:uid="{00000000-0005-0000-0000-000013010000}"/>
    <cellStyle name="Navadno 161" xfId="328" xr:uid="{00000000-0005-0000-0000-000014010000}"/>
    <cellStyle name="Navadno 17" xfId="329" xr:uid="{00000000-0005-0000-0000-000015010000}"/>
    <cellStyle name="Navadno 18" xfId="330" xr:uid="{00000000-0005-0000-0000-000016010000}"/>
    <cellStyle name="Navadno 19" xfId="331" xr:uid="{00000000-0005-0000-0000-000017010000}"/>
    <cellStyle name="Navadno 2" xfId="2" xr:uid="{00000000-0005-0000-0000-000018010000}"/>
    <cellStyle name="Navadno 2 2" xfId="3" xr:uid="{00000000-0005-0000-0000-000019010000}"/>
    <cellStyle name="Navadno 2 2 2" xfId="30" xr:uid="{00000000-0005-0000-0000-00001A010000}"/>
    <cellStyle name="Navadno 2 2 2 2" xfId="332" xr:uid="{00000000-0005-0000-0000-00001B010000}"/>
    <cellStyle name="Navadno 2 2 2 3" xfId="333" xr:uid="{00000000-0005-0000-0000-00001C010000}"/>
    <cellStyle name="Navadno 2 2 2 4" xfId="334" xr:uid="{00000000-0005-0000-0000-00001D010000}"/>
    <cellStyle name="Navadno 2 2 2 5" xfId="335" xr:uid="{00000000-0005-0000-0000-00001E010000}"/>
    <cellStyle name="Navadno 2 2 3" xfId="35" xr:uid="{00000000-0005-0000-0000-00001F010000}"/>
    <cellStyle name="Navadno 2 2 3 2" xfId="336" xr:uid="{00000000-0005-0000-0000-000020010000}"/>
    <cellStyle name="Navadno 2 2 3 2 2" xfId="337" xr:uid="{00000000-0005-0000-0000-000021010000}"/>
    <cellStyle name="Navadno 2 2 3 2 3" xfId="338" xr:uid="{00000000-0005-0000-0000-000022010000}"/>
    <cellStyle name="Navadno 2 2 3 3" xfId="339" xr:uid="{00000000-0005-0000-0000-000023010000}"/>
    <cellStyle name="Navadno 2 2 3 4" xfId="340" xr:uid="{00000000-0005-0000-0000-000024010000}"/>
    <cellStyle name="Navadno 2 2 3 4 2" xfId="341" xr:uid="{00000000-0005-0000-0000-000025010000}"/>
    <cellStyle name="Navadno 2 2 3 5" xfId="342" xr:uid="{00000000-0005-0000-0000-000026010000}"/>
    <cellStyle name="Navadno 2 2 3 5 2" xfId="343" xr:uid="{00000000-0005-0000-0000-000027010000}"/>
    <cellStyle name="Navadno 2 2 4" xfId="344" xr:uid="{00000000-0005-0000-0000-000028010000}"/>
    <cellStyle name="Navadno 2 2 5" xfId="345" xr:uid="{00000000-0005-0000-0000-000029010000}"/>
    <cellStyle name="Navadno 2 2 6" xfId="346" xr:uid="{00000000-0005-0000-0000-00002A010000}"/>
    <cellStyle name="Navadno 2 2_K108993_projektantski predracun_fekalna kanalizacija(1)" xfId="347" xr:uid="{00000000-0005-0000-0000-00002B010000}"/>
    <cellStyle name="Navadno 2 22" xfId="681" xr:uid="{00000000-0005-0000-0000-00002C010000}"/>
    <cellStyle name="Navadno 2 3" xfId="25" xr:uid="{00000000-0005-0000-0000-00002D010000}"/>
    <cellStyle name="Navadno 2 3 2" xfId="348" xr:uid="{00000000-0005-0000-0000-00002E010000}"/>
    <cellStyle name="Navadno 2 3 3" xfId="349" xr:uid="{00000000-0005-0000-0000-00002F010000}"/>
    <cellStyle name="Navadno 2 3 3 2" xfId="350" xr:uid="{00000000-0005-0000-0000-000030010000}"/>
    <cellStyle name="Navadno 2 3 4" xfId="351" xr:uid="{00000000-0005-0000-0000-000031010000}"/>
    <cellStyle name="Navadno 2 3 5" xfId="352" xr:uid="{00000000-0005-0000-0000-000032010000}"/>
    <cellStyle name="Navadno 2 4" xfId="353" xr:uid="{00000000-0005-0000-0000-000033010000}"/>
    <cellStyle name="Navadno 2 4 2" xfId="354" xr:uid="{00000000-0005-0000-0000-000034010000}"/>
    <cellStyle name="Navadno 2 4 3" xfId="355" xr:uid="{00000000-0005-0000-0000-000035010000}"/>
    <cellStyle name="Navadno 2 5" xfId="38" xr:uid="{00000000-0005-0000-0000-000036010000}"/>
    <cellStyle name="Navadno 2 5 2" xfId="357" xr:uid="{00000000-0005-0000-0000-000037010000}"/>
    <cellStyle name="Navadno 2 5 3" xfId="356" xr:uid="{00000000-0005-0000-0000-000038010000}"/>
    <cellStyle name="Navadno 2 6" xfId="358" xr:uid="{00000000-0005-0000-0000-000039010000}"/>
    <cellStyle name="Navadno 2 6 2" xfId="359" xr:uid="{00000000-0005-0000-0000-00003A010000}"/>
    <cellStyle name="Navadno 2 7" xfId="360" xr:uid="{00000000-0005-0000-0000-00003B010000}"/>
    <cellStyle name="Navadno 2 8" xfId="361" xr:uid="{00000000-0005-0000-0000-00003C010000}"/>
    <cellStyle name="Navadno 2_6 Poglavje-ponudbeni predračun_ČN-BELTINCI" xfId="362" xr:uid="{00000000-0005-0000-0000-00003D010000}"/>
    <cellStyle name="Navadno 20" xfId="363" xr:uid="{00000000-0005-0000-0000-00003E010000}"/>
    <cellStyle name="Navadno 21" xfId="364" xr:uid="{00000000-0005-0000-0000-00003F010000}"/>
    <cellStyle name="Navadno 22" xfId="365" xr:uid="{00000000-0005-0000-0000-000040010000}"/>
    <cellStyle name="Navadno 23" xfId="366" xr:uid="{00000000-0005-0000-0000-000041010000}"/>
    <cellStyle name="Navadno 24" xfId="367" xr:uid="{00000000-0005-0000-0000-000042010000}"/>
    <cellStyle name="Navadno 25" xfId="4" xr:uid="{00000000-0005-0000-0000-000043010000}"/>
    <cellStyle name="Navadno 25 2" xfId="34" xr:uid="{00000000-0005-0000-0000-000044010000}"/>
    <cellStyle name="Navadno 26" xfId="368" xr:uid="{00000000-0005-0000-0000-000045010000}"/>
    <cellStyle name="Navadno 27" xfId="369" xr:uid="{00000000-0005-0000-0000-000046010000}"/>
    <cellStyle name="Navadno 28" xfId="370" xr:uid="{00000000-0005-0000-0000-000047010000}"/>
    <cellStyle name="Navadno 29" xfId="371" xr:uid="{00000000-0005-0000-0000-000048010000}"/>
    <cellStyle name="Navadno 3" xfId="5" xr:uid="{00000000-0005-0000-0000-000049010000}"/>
    <cellStyle name="Navadno 3 2" xfId="372" xr:uid="{00000000-0005-0000-0000-00004A010000}"/>
    <cellStyle name="Navadno 3 2 2" xfId="373" xr:uid="{00000000-0005-0000-0000-00004B010000}"/>
    <cellStyle name="Navadno 3 2 3" xfId="374" xr:uid="{00000000-0005-0000-0000-00004C010000}"/>
    <cellStyle name="Navadno 3 2 3 2" xfId="375" xr:uid="{00000000-0005-0000-0000-00004D010000}"/>
    <cellStyle name="Navadno 3 2 4" xfId="376" xr:uid="{00000000-0005-0000-0000-00004E010000}"/>
    <cellStyle name="Navadno 3 3" xfId="377" xr:uid="{00000000-0005-0000-0000-00004F010000}"/>
    <cellStyle name="Navadno 3 4" xfId="378" xr:uid="{00000000-0005-0000-0000-000050010000}"/>
    <cellStyle name="Navadno 3 5" xfId="379" xr:uid="{00000000-0005-0000-0000-000051010000}"/>
    <cellStyle name="Navadno 3_6 Poglavje-ponudbeni predračun_ČN-BELTINCI" xfId="380" xr:uid="{00000000-0005-0000-0000-000052010000}"/>
    <cellStyle name="Navadno 30" xfId="381" xr:uid="{00000000-0005-0000-0000-000053010000}"/>
    <cellStyle name="Navadno 31" xfId="382" xr:uid="{00000000-0005-0000-0000-000054010000}"/>
    <cellStyle name="Navadno 32" xfId="383" xr:uid="{00000000-0005-0000-0000-000055010000}"/>
    <cellStyle name="Navadno 33" xfId="384" xr:uid="{00000000-0005-0000-0000-000056010000}"/>
    <cellStyle name="Navadno 34" xfId="385" xr:uid="{00000000-0005-0000-0000-000057010000}"/>
    <cellStyle name="Navadno 35" xfId="386" xr:uid="{00000000-0005-0000-0000-000058010000}"/>
    <cellStyle name="Navadno 36" xfId="387" xr:uid="{00000000-0005-0000-0000-000059010000}"/>
    <cellStyle name="Navadno 37" xfId="388" xr:uid="{00000000-0005-0000-0000-00005A010000}"/>
    <cellStyle name="Navadno 38" xfId="389" xr:uid="{00000000-0005-0000-0000-00005B010000}"/>
    <cellStyle name="Navadno 39" xfId="390" xr:uid="{00000000-0005-0000-0000-00005C010000}"/>
    <cellStyle name="Navadno 4" xfId="6" xr:uid="{00000000-0005-0000-0000-00005D010000}"/>
    <cellStyle name="Navadno 4 2" xfId="391" xr:uid="{00000000-0005-0000-0000-00005E010000}"/>
    <cellStyle name="Navadno 4 2 2" xfId="392" xr:uid="{00000000-0005-0000-0000-00005F010000}"/>
    <cellStyle name="Navadno 4 2 3" xfId="393" xr:uid="{00000000-0005-0000-0000-000060010000}"/>
    <cellStyle name="Navadno 4 2 3 2" xfId="394" xr:uid="{00000000-0005-0000-0000-000061010000}"/>
    <cellStyle name="Navadno 4 3" xfId="395" xr:uid="{00000000-0005-0000-0000-000062010000}"/>
    <cellStyle name="Navadno 4 3 2" xfId="396" xr:uid="{00000000-0005-0000-0000-000063010000}"/>
    <cellStyle name="Navadno 4 4" xfId="397" xr:uid="{00000000-0005-0000-0000-000064010000}"/>
    <cellStyle name="Navadno 4 4 2" xfId="398" xr:uid="{00000000-0005-0000-0000-000065010000}"/>
    <cellStyle name="Navadno 4 5" xfId="399" xr:uid="{00000000-0005-0000-0000-000066010000}"/>
    <cellStyle name="Navadno 4 6" xfId="400" xr:uid="{00000000-0005-0000-0000-000067010000}"/>
    <cellStyle name="Navadno 40" xfId="401" xr:uid="{00000000-0005-0000-0000-000068010000}"/>
    <cellStyle name="Navadno 41" xfId="402" xr:uid="{00000000-0005-0000-0000-000069010000}"/>
    <cellStyle name="Navadno 42" xfId="403" xr:uid="{00000000-0005-0000-0000-00006A010000}"/>
    <cellStyle name="Navadno 43" xfId="404" xr:uid="{00000000-0005-0000-0000-00006B010000}"/>
    <cellStyle name="Navadno 44" xfId="405" xr:uid="{00000000-0005-0000-0000-00006C010000}"/>
    <cellStyle name="Navadno 45" xfId="406" xr:uid="{00000000-0005-0000-0000-00006D010000}"/>
    <cellStyle name="Navadno 46" xfId="407" xr:uid="{00000000-0005-0000-0000-00006E010000}"/>
    <cellStyle name="Navadno 47" xfId="408" xr:uid="{00000000-0005-0000-0000-00006F010000}"/>
    <cellStyle name="Navadno 48" xfId="409" xr:uid="{00000000-0005-0000-0000-000070010000}"/>
    <cellStyle name="Navadno 49" xfId="410" xr:uid="{00000000-0005-0000-0000-000071010000}"/>
    <cellStyle name="Navadno 5" xfId="7" xr:uid="{00000000-0005-0000-0000-000072010000}"/>
    <cellStyle name="Navadno 5 2" xfId="44" xr:uid="{00000000-0005-0000-0000-000073010000}"/>
    <cellStyle name="Navadno 5 2 2" xfId="412" xr:uid="{00000000-0005-0000-0000-000074010000}"/>
    <cellStyle name="Navadno 5 2 3" xfId="413" xr:uid="{00000000-0005-0000-0000-000075010000}"/>
    <cellStyle name="Navadno 5 2 3 2" xfId="414" xr:uid="{00000000-0005-0000-0000-000076010000}"/>
    <cellStyle name="Navadno 5 2 4" xfId="415" xr:uid="{00000000-0005-0000-0000-000077010000}"/>
    <cellStyle name="Navadno 5 2 5" xfId="411" xr:uid="{00000000-0005-0000-0000-000078010000}"/>
    <cellStyle name="Navadno 5 3" xfId="416" xr:uid="{00000000-0005-0000-0000-000079010000}"/>
    <cellStyle name="Navadno 5 3 2" xfId="417" xr:uid="{00000000-0005-0000-0000-00007A010000}"/>
    <cellStyle name="Navadno 5 4" xfId="418" xr:uid="{00000000-0005-0000-0000-00007B010000}"/>
    <cellStyle name="Navadno 5 5" xfId="419" xr:uid="{00000000-0005-0000-0000-00007C010000}"/>
    <cellStyle name="Navadno 5 6" xfId="420" xr:uid="{00000000-0005-0000-0000-00007D010000}"/>
    <cellStyle name="Navadno 50" xfId="421" xr:uid="{00000000-0005-0000-0000-00007E010000}"/>
    <cellStyle name="Navadno 51" xfId="422" xr:uid="{00000000-0005-0000-0000-00007F010000}"/>
    <cellStyle name="Navadno 52" xfId="423" xr:uid="{00000000-0005-0000-0000-000080010000}"/>
    <cellStyle name="Navadno 53" xfId="424" xr:uid="{00000000-0005-0000-0000-000081010000}"/>
    <cellStyle name="Navadno 54" xfId="425" xr:uid="{00000000-0005-0000-0000-000082010000}"/>
    <cellStyle name="Navadno 55" xfId="426" xr:uid="{00000000-0005-0000-0000-000083010000}"/>
    <cellStyle name="Navadno 56" xfId="427" xr:uid="{00000000-0005-0000-0000-000084010000}"/>
    <cellStyle name="Navadno 57" xfId="428" xr:uid="{00000000-0005-0000-0000-000085010000}"/>
    <cellStyle name="Navadno 58" xfId="429" xr:uid="{00000000-0005-0000-0000-000086010000}"/>
    <cellStyle name="Navadno 59" xfId="430" xr:uid="{00000000-0005-0000-0000-000087010000}"/>
    <cellStyle name="Navadno 6" xfId="29" xr:uid="{00000000-0005-0000-0000-000088010000}"/>
    <cellStyle name="Navadno 6 2" xfId="39" xr:uid="{00000000-0005-0000-0000-000089010000}"/>
    <cellStyle name="Navadno 6 2 2" xfId="431" xr:uid="{00000000-0005-0000-0000-00008A010000}"/>
    <cellStyle name="Navadno 6 2 3" xfId="432" xr:uid="{00000000-0005-0000-0000-00008B010000}"/>
    <cellStyle name="Navadno 6 2 3 2" xfId="433" xr:uid="{00000000-0005-0000-0000-00008C010000}"/>
    <cellStyle name="Navadno 6 2 4" xfId="434" xr:uid="{00000000-0005-0000-0000-00008D010000}"/>
    <cellStyle name="Navadno 6 2 5" xfId="435" xr:uid="{00000000-0005-0000-0000-00008E010000}"/>
    <cellStyle name="Navadno 6 3" xfId="436" xr:uid="{00000000-0005-0000-0000-00008F010000}"/>
    <cellStyle name="Navadno 6 4" xfId="437" xr:uid="{00000000-0005-0000-0000-000090010000}"/>
    <cellStyle name="Navadno 6 5" xfId="438" xr:uid="{00000000-0005-0000-0000-000091010000}"/>
    <cellStyle name="Navadno 60" xfId="439" xr:uid="{00000000-0005-0000-0000-000092010000}"/>
    <cellStyle name="Navadno 61" xfId="440" xr:uid="{00000000-0005-0000-0000-000093010000}"/>
    <cellStyle name="Navadno 62" xfId="441" xr:uid="{00000000-0005-0000-0000-000094010000}"/>
    <cellStyle name="Navadno 63" xfId="442" xr:uid="{00000000-0005-0000-0000-000095010000}"/>
    <cellStyle name="Navadno 64" xfId="443" xr:uid="{00000000-0005-0000-0000-000096010000}"/>
    <cellStyle name="Navadno 65" xfId="444" xr:uid="{00000000-0005-0000-0000-000097010000}"/>
    <cellStyle name="Navadno 66" xfId="445" xr:uid="{00000000-0005-0000-0000-000098010000}"/>
    <cellStyle name="Navadno 67" xfId="446" xr:uid="{00000000-0005-0000-0000-000099010000}"/>
    <cellStyle name="Navadno 68" xfId="447" xr:uid="{00000000-0005-0000-0000-00009A010000}"/>
    <cellStyle name="Navadno 69" xfId="448" xr:uid="{00000000-0005-0000-0000-00009B010000}"/>
    <cellStyle name="Navadno 7" xfId="32" xr:uid="{00000000-0005-0000-0000-00009C010000}"/>
    <cellStyle name="Navadno 7 2" xfId="37" xr:uid="{00000000-0005-0000-0000-00009D010000}"/>
    <cellStyle name="Navadno 7 2 2" xfId="450" xr:uid="{00000000-0005-0000-0000-00009E010000}"/>
    <cellStyle name="Navadno 7 3" xfId="451" xr:uid="{00000000-0005-0000-0000-00009F010000}"/>
    <cellStyle name="Navadno 7 4" xfId="452" xr:uid="{00000000-0005-0000-0000-0000A0010000}"/>
    <cellStyle name="Navadno 7 5" xfId="453" xr:uid="{00000000-0005-0000-0000-0000A1010000}"/>
    <cellStyle name="Navadno 7 6" xfId="449" xr:uid="{00000000-0005-0000-0000-0000A2010000}"/>
    <cellStyle name="Navadno 70" xfId="454" xr:uid="{00000000-0005-0000-0000-0000A3010000}"/>
    <cellStyle name="Navadno 71" xfId="455" xr:uid="{00000000-0005-0000-0000-0000A4010000}"/>
    <cellStyle name="Navadno 72" xfId="456" xr:uid="{00000000-0005-0000-0000-0000A5010000}"/>
    <cellStyle name="Navadno 73" xfId="457" xr:uid="{00000000-0005-0000-0000-0000A6010000}"/>
    <cellStyle name="Navadno 74" xfId="458" xr:uid="{00000000-0005-0000-0000-0000A7010000}"/>
    <cellStyle name="Navadno 75" xfId="459" xr:uid="{00000000-0005-0000-0000-0000A8010000}"/>
    <cellStyle name="Navadno 76" xfId="460" xr:uid="{00000000-0005-0000-0000-0000A9010000}"/>
    <cellStyle name="Navadno 77" xfId="461" xr:uid="{00000000-0005-0000-0000-0000AA010000}"/>
    <cellStyle name="Navadno 78" xfId="462" xr:uid="{00000000-0005-0000-0000-0000AB010000}"/>
    <cellStyle name="Navadno 79" xfId="463" xr:uid="{00000000-0005-0000-0000-0000AC010000}"/>
    <cellStyle name="Navadno 8" xfId="42" xr:uid="{00000000-0005-0000-0000-0000AD010000}"/>
    <cellStyle name="Navadno 8 2" xfId="465" xr:uid="{00000000-0005-0000-0000-0000AE010000}"/>
    <cellStyle name="Navadno 8 2 2" xfId="466" xr:uid="{00000000-0005-0000-0000-0000AF010000}"/>
    <cellStyle name="Navadno 8 2 2 2" xfId="467" xr:uid="{00000000-0005-0000-0000-0000B0010000}"/>
    <cellStyle name="Navadno 8 2 3" xfId="468" xr:uid="{00000000-0005-0000-0000-0000B1010000}"/>
    <cellStyle name="Navadno 8 2 4" xfId="469" xr:uid="{00000000-0005-0000-0000-0000B2010000}"/>
    <cellStyle name="Navadno 8 3" xfId="470" xr:uid="{00000000-0005-0000-0000-0000B3010000}"/>
    <cellStyle name="Navadno 8 4" xfId="471" xr:uid="{00000000-0005-0000-0000-0000B4010000}"/>
    <cellStyle name="Navadno 8 4 2" xfId="472" xr:uid="{00000000-0005-0000-0000-0000B5010000}"/>
    <cellStyle name="Navadno 8 5" xfId="473" xr:uid="{00000000-0005-0000-0000-0000B6010000}"/>
    <cellStyle name="Navadno 8 6" xfId="474" xr:uid="{00000000-0005-0000-0000-0000B7010000}"/>
    <cellStyle name="Navadno 8 7" xfId="475" xr:uid="{00000000-0005-0000-0000-0000B8010000}"/>
    <cellStyle name="Navadno 8 8" xfId="464" xr:uid="{00000000-0005-0000-0000-0000B9010000}"/>
    <cellStyle name="Navadno 80" xfId="476" xr:uid="{00000000-0005-0000-0000-0000BA010000}"/>
    <cellStyle name="Navadno 81" xfId="477" xr:uid="{00000000-0005-0000-0000-0000BB010000}"/>
    <cellStyle name="Navadno 82" xfId="478" xr:uid="{00000000-0005-0000-0000-0000BC010000}"/>
    <cellStyle name="Navadno 83" xfId="479" xr:uid="{00000000-0005-0000-0000-0000BD010000}"/>
    <cellStyle name="Navadno 84" xfId="480" xr:uid="{00000000-0005-0000-0000-0000BE010000}"/>
    <cellStyle name="Navadno 85" xfId="481" xr:uid="{00000000-0005-0000-0000-0000BF010000}"/>
    <cellStyle name="Navadno 86" xfId="482" xr:uid="{00000000-0005-0000-0000-0000C0010000}"/>
    <cellStyle name="Navadno 87" xfId="483" xr:uid="{00000000-0005-0000-0000-0000C1010000}"/>
    <cellStyle name="Navadno 88" xfId="484" xr:uid="{00000000-0005-0000-0000-0000C2010000}"/>
    <cellStyle name="Navadno 89" xfId="485" xr:uid="{00000000-0005-0000-0000-0000C3010000}"/>
    <cellStyle name="Navadno 9" xfId="486" xr:uid="{00000000-0005-0000-0000-0000C4010000}"/>
    <cellStyle name="Navadno 9 2" xfId="487" xr:uid="{00000000-0005-0000-0000-0000C5010000}"/>
    <cellStyle name="Navadno 90" xfId="488" xr:uid="{00000000-0005-0000-0000-0000C6010000}"/>
    <cellStyle name="Navadno 91" xfId="489" xr:uid="{00000000-0005-0000-0000-0000C7010000}"/>
    <cellStyle name="Navadno 92" xfId="490" xr:uid="{00000000-0005-0000-0000-0000C8010000}"/>
    <cellStyle name="Navadno 93" xfId="491" xr:uid="{00000000-0005-0000-0000-0000C9010000}"/>
    <cellStyle name="Navadno 94" xfId="492" xr:uid="{00000000-0005-0000-0000-0000CA010000}"/>
    <cellStyle name="Navadno 95" xfId="493" xr:uid="{00000000-0005-0000-0000-0000CB010000}"/>
    <cellStyle name="Navadno 96" xfId="494" xr:uid="{00000000-0005-0000-0000-0000CC010000}"/>
    <cellStyle name="Navadno 97" xfId="495" xr:uid="{00000000-0005-0000-0000-0000CD010000}"/>
    <cellStyle name="Navadno 98" xfId="496" xr:uid="{00000000-0005-0000-0000-0000CE010000}"/>
    <cellStyle name="Navadno 99" xfId="497" xr:uid="{00000000-0005-0000-0000-0000CF010000}"/>
    <cellStyle name="Navadno_K115620_popis s predracunom_PZI" xfId="689" xr:uid="{00000000-0005-0000-0000-0000D0010000}"/>
    <cellStyle name="Navadno_PONUDBA-nadstr.kontejnerja" xfId="685" xr:uid="{00000000-0005-0000-0000-0000D1010000}"/>
    <cellStyle name="Navadno_POPIS DEL-vodovod-PZI" xfId="687" xr:uid="{00000000-0005-0000-0000-0000D2010000}"/>
    <cellStyle name="Navadno_popis-splošno-zun.ured" xfId="8" xr:uid="{00000000-0005-0000-0000-0000D3010000}"/>
    <cellStyle name="Navadno_VODA-SENCUR" xfId="688" xr:uid="{00000000-0005-0000-0000-0000D4010000}"/>
    <cellStyle name="Navadno_vodovod" xfId="683" xr:uid="{00000000-0005-0000-0000-0000D5010000}"/>
    <cellStyle name="Neutral" xfId="498" xr:uid="{00000000-0005-0000-0000-0000D6010000}"/>
    <cellStyle name="Nevtralno 2" xfId="499" xr:uid="{00000000-0005-0000-0000-0000D7010000}"/>
    <cellStyle name="Nevtralno 3" xfId="500" xr:uid="{00000000-0005-0000-0000-0000D8010000}"/>
    <cellStyle name="Nivo_1_GlNaslov" xfId="501" xr:uid="{00000000-0005-0000-0000-0000D9010000}"/>
    <cellStyle name="Normal 2" xfId="502" xr:uid="{00000000-0005-0000-0000-0000DA010000}"/>
    <cellStyle name="Normal 2 10" xfId="503" xr:uid="{00000000-0005-0000-0000-0000DB010000}"/>
    <cellStyle name="normal 2 11" xfId="504" xr:uid="{00000000-0005-0000-0000-0000DC010000}"/>
    <cellStyle name="normal 2 12" xfId="505" xr:uid="{00000000-0005-0000-0000-0000DD010000}"/>
    <cellStyle name="normal 2 13" xfId="506" xr:uid="{00000000-0005-0000-0000-0000DE010000}"/>
    <cellStyle name="normal 2 14" xfId="507" xr:uid="{00000000-0005-0000-0000-0000DF010000}"/>
    <cellStyle name="normal 2 15" xfId="508" xr:uid="{00000000-0005-0000-0000-0000E0010000}"/>
    <cellStyle name="normal 2 16" xfId="509" xr:uid="{00000000-0005-0000-0000-0000E1010000}"/>
    <cellStyle name="normal 2 17" xfId="510" xr:uid="{00000000-0005-0000-0000-0000E2010000}"/>
    <cellStyle name="normal 2 18" xfId="511" xr:uid="{00000000-0005-0000-0000-0000E3010000}"/>
    <cellStyle name="normal 2 19" xfId="512" xr:uid="{00000000-0005-0000-0000-0000E4010000}"/>
    <cellStyle name="Normal 2 2" xfId="513" xr:uid="{00000000-0005-0000-0000-0000E5010000}"/>
    <cellStyle name="normal 2 2 10" xfId="514" xr:uid="{00000000-0005-0000-0000-0000E6010000}"/>
    <cellStyle name="Normal 2 2 2" xfId="515" xr:uid="{00000000-0005-0000-0000-0000E7010000}"/>
    <cellStyle name="normal 2 2 3" xfId="516" xr:uid="{00000000-0005-0000-0000-0000E8010000}"/>
    <cellStyle name="normal 2 2 4" xfId="517" xr:uid="{00000000-0005-0000-0000-0000E9010000}"/>
    <cellStyle name="normal 2 2 5" xfId="518" xr:uid="{00000000-0005-0000-0000-0000EA010000}"/>
    <cellStyle name="normal 2 2 6" xfId="519" xr:uid="{00000000-0005-0000-0000-0000EB010000}"/>
    <cellStyle name="normal 2 2 7" xfId="520" xr:uid="{00000000-0005-0000-0000-0000EC010000}"/>
    <cellStyle name="normal 2 2 8" xfId="521" xr:uid="{00000000-0005-0000-0000-0000ED010000}"/>
    <cellStyle name="normal 2 2 9" xfId="522" xr:uid="{00000000-0005-0000-0000-0000EE010000}"/>
    <cellStyle name="normal 2 20" xfId="523" xr:uid="{00000000-0005-0000-0000-0000EF010000}"/>
    <cellStyle name="normal 2 21" xfId="524" xr:uid="{00000000-0005-0000-0000-0000F0010000}"/>
    <cellStyle name="normal 2 22" xfId="525" xr:uid="{00000000-0005-0000-0000-0000F1010000}"/>
    <cellStyle name="normal 2 23" xfId="526" xr:uid="{00000000-0005-0000-0000-0000F2010000}"/>
    <cellStyle name="normal 2 24" xfId="527" xr:uid="{00000000-0005-0000-0000-0000F3010000}"/>
    <cellStyle name="normal 2 25" xfId="528" xr:uid="{00000000-0005-0000-0000-0000F4010000}"/>
    <cellStyle name="normal 2 26" xfId="529" xr:uid="{00000000-0005-0000-0000-0000F5010000}"/>
    <cellStyle name="normal 2 3" xfId="530" xr:uid="{00000000-0005-0000-0000-0000F6010000}"/>
    <cellStyle name="Normal 2 4" xfId="531" xr:uid="{00000000-0005-0000-0000-0000F7010000}"/>
    <cellStyle name="Normal 2 5" xfId="532" xr:uid="{00000000-0005-0000-0000-0000F8010000}"/>
    <cellStyle name="Normal 2 6" xfId="533" xr:uid="{00000000-0005-0000-0000-0000F9010000}"/>
    <cellStyle name="Normal 2 7" xfId="534" xr:uid="{00000000-0005-0000-0000-0000FA010000}"/>
    <cellStyle name="Normal 2 8" xfId="535" xr:uid="{00000000-0005-0000-0000-0000FB010000}"/>
    <cellStyle name="Normal 2 9" xfId="536" xr:uid="{00000000-0005-0000-0000-0000FC010000}"/>
    <cellStyle name="Normal 2_T113830_POPIS_ŠOLA_PZI - MS" xfId="537" xr:uid="{00000000-0005-0000-0000-0000FD010000}"/>
    <cellStyle name="normal 3" xfId="538" xr:uid="{00000000-0005-0000-0000-0000FE010000}"/>
    <cellStyle name="normal 3 2" xfId="539" xr:uid="{00000000-0005-0000-0000-0000FF010000}"/>
    <cellStyle name="normal 3 2 2" xfId="540" xr:uid="{00000000-0005-0000-0000-000000020000}"/>
    <cellStyle name="normal 3 2 3" xfId="541" xr:uid="{00000000-0005-0000-0000-000001020000}"/>
    <cellStyle name="Normal 4" xfId="542" xr:uid="{00000000-0005-0000-0000-000002020000}"/>
    <cellStyle name="Normal_Sheet1" xfId="9" xr:uid="{00000000-0005-0000-0000-000003020000}"/>
    <cellStyle name="Normal_Sheet1 2" xfId="690" xr:uid="{00000000-0005-0000-0000-000004020000}"/>
    <cellStyle name="Note" xfId="543" xr:uid="{00000000-0005-0000-0000-000005020000}"/>
    <cellStyle name="Note 2" xfId="544" xr:uid="{00000000-0005-0000-0000-000006020000}"/>
    <cellStyle name="Note 3" xfId="545" xr:uid="{00000000-0005-0000-0000-000007020000}"/>
    <cellStyle name="Note 4" xfId="546" xr:uid="{00000000-0005-0000-0000-000008020000}"/>
    <cellStyle name="Note 4 2" xfId="547" xr:uid="{00000000-0005-0000-0000-000009020000}"/>
    <cellStyle name="Note 5" xfId="548" xr:uid="{00000000-0005-0000-0000-00000A020000}"/>
    <cellStyle name="Note 6" xfId="549" xr:uid="{00000000-0005-0000-0000-00000B020000}"/>
    <cellStyle name="Note 7" xfId="550" xr:uid="{00000000-0005-0000-0000-00000C020000}"/>
    <cellStyle name="Odstotek 2" xfId="551" xr:uid="{00000000-0005-0000-0000-00000D020000}"/>
    <cellStyle name="Opomba 2" xfId="552" xr:uid="{00000000-0005-0000-0000-00000E020000}"/>
    <cellStyle name="Opomba 3" xfId="553" xr:uid="{00000000-0005-0000-0000-00000F020000}"/>
    <cellStyle name="Opomba 4" xfId="554" xr:uid="{00000000-0005-0000-0000-000010020000}"/>
    <cellStyle name="Opozorilo 2" xfId="555" xr:uid="{00000000-0005-0000-0000-000011020000}"/>
    <cellStyle name="Opozorilo 3" xfId="556" xr:uid="{00000000-0005-0000-0000-000012020000}"/>
    <cellStyle name="Output 2" xfId="557" xr:uid="{00000000-0005-0000-0000-000013020000}"/>
    <cellStyle name="Pojasnjevalno besedilo 2" xfId="558" xr:uid="{00000000-0005-0000-0000-000014020000}"/>
    <cellStyle name="Pojasnjevalno besedilo 3" xfId="559" xr:uid="{00000000-0005-0000-0000-000015020000}"/>
    <cellStyle name="Popis Evo" xfId="560" xr:uid="{00000000-0005-0000-0000-000016020000}"/>
    <cellStyle name="Poudarek1 2" xfId="561" xr:uid="{00000000-0005-0000-0000-000017020000}"/>
    <cellStyle name="Poudarek1 3" xfId="562" xr:uid="{00000000-0005-0000-0000-000018020000}"/>
    <cellStyle name="Poudarek2 2" xfId="563" xr:uid="{00000000-0005-0000-0000-000019020000}"/>
    <cellStyle name="Poudarek2 3" xfId="564" xr:uid="{00000000-0005-0000-0000-00001A020000}"/>
    <cellStyle name="Poudarek3 2" xfId="565" xr:uid="{00000000-0005-0000-0000-00001B020000}"/>
    <cellStyle name="Poudarek3 3" xfId="566" xr:uid="{00000000-0005-0000-0000-00001C020000}"/>
    <cellStyle name="Poudarek4 2" xfId="567" xr:uid="{00000000-0005-0000-0000-00001D020000}"/>
    <cellStyle name="Poudarek4 3" xfId="568" xr:uid="{00000000-0005-0000-0000-00001E020000}"/>
    <cellStyle name="Poudarek5 2" xfId="569" xr:uid="{00000000-0005-0000-0000-00001F020000}"/>
    <cellStyle name="Poudarek5 3" xfId="570" xr:uid="{00000000-0005-0000-0000-000020020000}"/>
    <cellStyle name="Poudarek6 2" xfId="571" xr:uid="{00000000-0005-0000-0000-000021020000}"/>
    <cellStyle name="Poudarek6 3" xfId="572" xr:uid="{00000000-0005-0000-0000-000022020000}"/>
    <cellStyle name="Povezana celica 2" xfId="573" xr:uid="{00000000-0005-0000-0000-000023020000}"/>
    <cellStyle name="Povezana celica 3" xfId="574" xr:uid="{00000000-0005-0000-0000-000024020000}"/>
    <cellStyle name="Preveri celico 2" xfId="575" xr:uid="{00000000-0005-0000-0000-000025020000}"/>
    <cellStyle name="Preveri celico 3" xfId="576" xr:uid="{00000000-0005-0000-0000-000026020000}"/>
    <cellStyle name="Računanje 2" xfId="577" xr:uid="{00000000-0005-0000-0000-000027020000}"/>
    <cellStyle name="Računanje 3" xfId="578" xr:uid="{00000000-0005-0000-0000-000028020000}"/>
    <cellStyle name="Slabo 2" xfId="579" xr:uid="{00000000-0005-0000-0000-000029020000}"/>
    <cellStyle name="Slabo 3" xfId="580" xr:uid="{00000000-0005-0000-0000-00002A020000}"/>
    <cellStyle name="Slog 1" xfId="10" xr:uid="{00000000-0005-0000-0000-00002B020000}"/>
    <cellStyle name="Slog 1 2" xfId="581" xr:uid="{00000000-0005-0000-0000-00002C020000}"/>
    <cellStyle name="Slog 1 3" xfId="582" xr:uid="{00000000-0005-0000-0000-00002D020000}"/>
    <cellStyle name="tekst-levo" xfId="583" xr:uid="{00000000-0005-0000-0000-00002E020000}"/>
    <cellStyle name="tekst-levo 2" xfId="584" xr:uid="{00000000-0005-0000-0000-00002F020000}"/>
    <cellStyle name="tekst-levo 3" xfId="585" xr:uid="{00000000-0005-0000-0000-000030020000}"/>
    <cellStyle name="text-desno" xfId="586" xr:uid="{00000000-0005-0000-0000-000031020000}"/>
    <cellStyle name="text-desno 2" xfId="587" xr:uid="{00000000-0005-0000-0000-000032020000}"/>
    <cellStyle name="text-desno 3" xfId="588" xr:uid="{00000000-0005-0000-0000-000033020000}"/>
    <cellStyle name="Total" xfId="589" xr:uid="{00000000-0005-0000-0000-000034020000}"/>
    <cellStyle name="Total 2" xfId="590" xr:uid="{00000000-0005-0000-0000-000035020000}"/>
    <cellStyle name="Total 3" xfId="591" xr:uid="{00000000-0005-0000-0000-000036020000}"/>
    <cellStyle name="Total 4" xfId="592" xr:uid="{00000000-0005-0000-0000-000037020000}"/>
    <cellStyle name="Valuta" xfId="682" builtinId="4"/>
    <cellStyle name="Valuta 2" xfId="11" xr:uid="{00000000-0005-0000-0000-000039020000}"/>
    <cellStyle name="Valuta 2 2" xfId="593" xr:uid="{00000000-0005-0000-0000-00003A020000}"/>
    <cellStyle name="Valuta 2 2 2" xfId="594" xr:uid="{00000000-0005-0000-0000-00003B020000}"/>
    <cellStyle name="Valuta 2 2 2 2" xfId="595" xr:uid="{00000000-0005-0000-0000-00003C020000}"/>
    <cellStyle name="Valuta 2 2 2 3" xfId="596" xr:uid="{00000000-0005-0000-0000-00003D020000}"/>
    <cellStyle name="Valuta 2 2 3" xfId="597" xr:uid="{00000000-0005-0000-0000-00003E020000}"/>
    <cellStyle name="Valuta 2 2 4" xfId="598" xr:uid="{00000000-0005-0000-0000-00003F020000}"/>
    <cellStyle name="Valuta 2 2 4 2" xfId="599" xr:uid="{00000000-0005-0000-0000-000040020000}"/>
    <cellStyle name="Valuta 2 2 5" xfId="600" xr:uid="{00000000-0005-0000-0000-000041020000}"/>
    <cellStyle name="Valuta 2 2 6" xfId="601" xr:uid="{00000000-0005-0000-0000-000042020000}"/>
    <cellStyle name="Valuta 2 3" xfId="602" xr:uid="{00000000-0005-0000-0000-000043020000}"/>
    <cellStyle name="Valuta 2 3 2" xfId="603" xr:uid="{00000000-0005-0000-0000-000044020000}"/>
    <cellStyle name="Valuta 2 3 3" xfId="604" xr:uid="{00000000-0005-0000-0000-000045020000}"/>
    <cellStyle name="Valuta 2 3 4" xfId="605" xr:uid="{00000000-0005-0000-0000-000046020000}"/>
    <cellStyle name="Valuta 2 4" xfId="606" xr:uid="{00000000-0005-0000-0000-000047020000}"/>
    <cellStyle name="Valuta 2 5" xfId="607" xr:uid="{00000000-0005-0000-0000-000048020000}"/>
    <cellStyle name="Valuta 2 6" xfId="608" xr:uid="{00000000-0005-0000-0000-000049020000}"/>
    <cellStyle name="Valuta 2 7" xfId="609" xr:uid="{00000000-0005-0000-0000-00004A020000}"/>
    <cellStyle name="Valuta 2 8" xfId="610" xr:uid="{00000000-0005-0000-0000-00004B020000}"/>
    <cellStyle name="Valuta 3" xfId="611" xr:uid="{00000000-0005-0000-0000-00004C020000}"/>
    <cellStyle name="Valuta 3 2" xfId="612" xr:uid="{00000000-0005-0000-0000-00004D020000}"/>
    <cellStyle name="Valuta 3 3" xfId="613" xr:uid="{00000000-0005-0000-0000-00004E020000}"/>
    <cellStyle name="Valuta 3 3 2" xfId="614" xr:uid="{00000000-0005-0000-0000-00004F020000}"/>
    <cellStyle name="Valuta 4" xfId="615" xr:uid="{00000000-0005-0000-0000-000050020000}"/>
    <cellStyle name="Valuta 5" xfId="616" xr:uid="{00000000-0005-0000-0000-000051020000}"/>
    <cellStyle name="Vejica" xfId="12" builtinId="3"/>
    <cellStyle name="Vejica 10" xfId="41" xr:uid="{00000000-0005-0000-0000-000053020000}"/>
    <cellStyle name="Vejica 12" xfId="680" xr:uid="{00000000-0005-0000-0000-000054020000}"/>
    <cellStyle name="Vejica 2" xfId="13" xr:uid="{00000000-0005-0000-0000-000055020000}"/>
    <cellStyle name="Vejica 2 2" xfId="14" xr:uid="{00000000-0005-0000-0000-000056020000}"/>
    <cellStyle name="Vejica 2 2 2" xfId="15" xr:uid="{00000000-0005-0000-0000-000057020000}"/>
    <cellStyle name="Vejica 2 2 2 2" xfId="36" xr:uid="{00000000-0005-0000-0000-000058020000}"/>
    <cellStyle name="Vejica 2 2 2 2 2" xfId="50" xr:uid="{00000000-0005-0000-0000-000059020000}"/>
    <cellStyle name="Vejica 2 2 2 2 3" xfId="617" xr:uid="{00000000-0005-0000-0000-00005A020000}"/>
    <cellStyle name="Vejica 2 2 2 3" xfId="618" xr:uid="{00000000-0005-0000-0000-00005B020000}"/>
    <cellStyle name="Vejica 2 2 3" xfId="27" xr:uid="{00000000-0005-0000-0000-00005C020000}"/>
    <cellStyle name="Vejica 2 2 3 2" xfId="48" xr:uid="{00000000-0005-0000-0000-00005D020000}"/>
    <cellStyle name="Vejica 2 2 3 2 2" xfId="52" xr:uid="{00000000-0005-0000-0000-00005E020000}"/>
    <cellStyle name="Vejica 2 2 3 2 2 2" xfId="621" xr:uid="{00000000-0005-0000-0000-00005F020000}"/>
    <cellStyle name="Vejica 2 2 3 2 3" xfId="620" xr:uid="{00000000-0005-0000-0000-000060020000}"/>
    <cellStyle name="Vejica 2 2 3 3" xfId="622" xr:uid="{00000000-0005-0000-0000-000061020000}"/>
    <cellStyle name="Vejica 2 2 3 4" xfId="623" xr:uid="{00000000-0005-0000-0000-000062020000}"/>
    <cellStyle name="Vejica 2 2 3 5" xfId="619" xr:uid="{00000000-0005-0000-0000-000063020000}"/>
    <cellStyle name="Vejica 2 2 4" xfId="624" xr:uid="{00000000-0005-0000-0000-000064020000}"/>
    <cellStyle name="Vejica 2 2 5" xfId="625" xr:uid="{00000000-0005-0000-0000-000065020000}"/>
    <cellStyle name="Vejica 2 2 6" xfId="626" xr:uid="{00000000-0005-0000-0000-000066020000}"/>
    <cellStyle name="Vejica 2 3" xfId="16" xr:uid="{00000000-0005-0000-0000-000067020000}"/>
    <cellStyle name="Vejica 2 3 2" xfId="24" xr:uid="{00000000-0005-0000-0000-000068020000}"/>
    <cellStyle name="Vejica 2 3 2 2" xfId="47" xr:uid="{00000000-0005-0000-0000-000069020000}"/>
    <cellStyle name="Vejica 2 3 2 3" xfId="628" xr:uid="{00000000-0005-0000-0000-00006A020000}"/>
    <cellStyle name="Vejica 2 3 3" xfId="45" xr:uid="{00000000-0005-0000-0000-00006B020000}"/>
    <cellStyle name="Vejica 2 3 3 2" xfId="629" xr:uid="{00000000-0005-0000-0000-00006C020000}"/>
    <cellStyle name="Vejica 2 3 4" xfId="630" xr:uid="{00000000-0005-0000-0000-00006D020000}"/>
    <cellStyle name="Vejica 2 3 5" xfId="627" xr:uid="{00000000-0005-0000-0000-00006E020000}"/>
    <cellStyle name="Vejica 2 4" xfId="40" xr:uid="{00000000-0005-0000-0000-00006F020000}"/>
    <cellStyle name="Vejica 2 4 2" xfId="632" xr:uid="{00000000-0005-0000-0000-000070020000}"/>
    <cellStyle name="Vejica 2 4 3" xfId="633" xr:uid="{00000000-0005-0000-0000-000071020000}"/>
    <cellStyle name="Vejica 2 4 4" xfId="634" xr:uid="{00000000-0005-0000-0000-000072020000}"/>
    <cellStyle name="Vejica 2 4 5" xfId="631" xr:uid="{00000000-0005-0000-0000-000073020000}"/>
    <cellStyle name="Vejica 2 5" xfId="635" xr:uid="{00000000-0005-0000-0000-000074020000}"/>
    <cellStyle name="Vejica 2 6" xfId="636" xr:uid="{00000000-0005-0000-0000-000075020000}"/>
    <cellStyle name="Vejica 2_K115620_popis s predracunom_PZI" xfId="31" xr:uid="{00000000-0005-0000-0000-000076020000}"/>
    <cellStyle name="Vejica 3" xfId="17" xr:uid="{00000000-0005-0000-0000-000077020000}"/>
    <cellStyle name="Vejica 3 2" xfId="18" xr:uid="{00000000-0005-0000-0000-000078020000}"/>
    <cellStyle name="Vejica 3 2 2" xfId="28" xr:uid="{00000000-0005-0000-0000-000079020000}"/>
    <cellStyle name="Vejica 3 2 2 2" xfId="637" xr:uid="{00000000-0005-0000-0000-00007A020000}"/>
    <cellStyle name="Vejica 3 2 3" xfId="638" xr:uid="{00000000-0005-0000-0000-00007B020000}"/>
    <cellStyle name="Vejica 3 2 4" xfId="639" xr:uid="{00000000-0005-0000-0000-00007C020000}"/>
    <cellStyle name="Vejica 3 2 5" xfId="640" xr:uid="{00000000-0005-0000-0000-00007D020000}"/>
    <cellStyle name="Vejica 3 3" xfId="26" xr:uid="{00000000-0005-0000-0000-00007E020000}"/>
    <cellStyle name="Vejica 3 3 2" xfId="642" xr:uid="{00000000-0005-0000-0000-00007F020000}"/>
    <cellStyle name="Vejica 3 3 3" xfId="643" xr:uid="{00000000-0005-0000-0000-000080020000}"/>
    <cellStyle name="Vejica 3 3 4" xfId="644" xr:uid="{00000000-0005-0000-0000-000081020000}"/>
    <cellStyle name="Vejica 3 3 5" xfId="641" xr:uid="{00000000-0005-0000-0000-000082020000}"/>
    <cellStyle name="Vejica 3 4" xfId="43" xr:uid="{00000000-0005-0000-0000-000083020000}"/>
    <cellStyle name="Vejica 3 4 2" xfId="646" xr:uid="{00000000-0005-0000-0000-000084020000}"/>
    <cellStyle name="Vejica 3 4 3" xfId="647" xr:uid="{00000000-0005-0000-0000-000085020000}"/>
    <cellStyle name="Vejica 3 4 4" xfId="645" xr:uid="{00000000-0005-0000-0000-000086020000}"/>
    <cellStyle name="Vejica 3 5" xfId="648" xr:uid="{00000000-0005-0000-0000-000087020000}"/>
    <cellStyle name="Vejica 3 6" xfId="649" xr:uid="{00000000-0005-0000-0000-000088020000}"/>
    <cellStyle name="Vejica 3 7" xfId="650" xr:uid="{00000000-0005-0000-0000-000089020000}"/>
    <cellStyle name="Vejica 3 8" xfId="651" xr:uid="{00000000-0005-0000-0000-00008A020000}"/>
    <cellStyle name="Vejica 3_K115620_popis s predracunom_PZI" xfId="652" xr:uid="{00000000-0005-0000-0000-00008B020000}"/>
    <cellStyle name="Vejica 4" xfId="19" xr:uid="{00000000-0005-0000-0000-00008C020000}"/>
    <cellStyle name="Vejica 4 2" xfId="20" xr:uid="{00000000-0005-0000-0000-00008D020000}"/>
    <cellStyle name="Vejica 4 3" xfId="53" xr:uid="{00000000-0005-0000-0000-00008E020000}"/>
    <cellStyle name="Vejica 4 3 2" xfId="654" xr:uid="{00000000-0005-0000-0000-00008F020000}"/>
    <cellStyle name="Vejica 4 3 3" xfId="653" xr:uid="{00000000-0005-0000-0000-000090020000}"/>
    <cellStyle name="Vejica 4 4" xfId="655" xr:uid="{00000000-0005-0000-0000-000091020000}"/>
    <cellStyle name="Vejica 4 5" xfId="656" xr:uid="{00000000-0005-0000-0000-000092020000}"/>
    <cellStyle name="Vejica 4_lek_LJ-liofilizacija-2-dop" xfId="657" xr:uid="{00000000-0005-0000-0000-000093020000}"/>
    <cellStyle name="Vejica 5" xfId="21" xr:uid="{00000000-0005-0000-0000-000094020000}"/>
    <cellStyle name="Vejica 5 2" xfId="46" xr:uid="{00000000-0005-0000-0000-000095020000}"/>
    <cellStyle name="Vejica 5 2 2" xfId="660" xr:uid="{00000000-0005-0000-0000-000096020000}"/>
    <cellStyle name="Vejica 5 2 3" xfId="661" xr:uid="{00000000-0005-0000-0000-000097020000}"/>
    <cellStyle name="Vejica 5 2 3 2" xfId="662" xr:uid="{00000000-0005-0000-0000-000098020000}"/>
    <cellStyle name="Vejica 5 2 4" xfId="663" xr:uid="{00000000-0005-0000-0000-000099020000}"/>
    <cellStyle name="Vejica 5 2 5" xfId="664" xr:uid="{00000000-0005-0000-0000-00009A020000}"/>
    <cellStyle name="Vejica 5 2 6" xfId="665" xr:uid="{00000000-0005-0000-0000-00009B020000}"/>
    <cellStyle name="Vejica 5 2 7" xfId="659" xr:uid="{00000000-0005-0000-0000-00009C020000}"/>
    <cellStyle name="Vejica 5 3" xfId="54" xr:uid="{00000000-0005-0000-0000-00009D020000}"/>
    <cellStyle name="Vejica 5 3 2" xfId="666" xr:uid="{00000000-0005-0000-0000-00009E020000}"/>
    <cellStyle name="Vejica 5 4" xfId="667" xr:uid="{00000000-0005-0000-0000-00009F020000}"/>
    <cellStyle name="Vejica 5 5" xfId="668" xr:uid="{00000000-0005-0000-0000-0000A0020000}"/>
    <cellStyle name="Vejica 5 6" xfId="669" xr:uid="{00000000-0005-0000-0000-0000A1020000}"/>
    <cellStyle name="Vejica 5 7" xfId="658" xr:uid="{00000000-0005-0000-0000-0000A2020000}"/>
    <cellStyle name="Vejica 6" xfId="22" xr:uid="{00000000-0005-0000-0000-0000A3020000}"/>
    <cellStyle name="Vejica 6 2" xfId="670" xr:uid="{00000000-0005-0000-0000-0000A4020000}"/>
    <cellStyle name="Vejica 6 2 2" xfId="671" xr:uid="{00000000-0005-0000-0000-0000A5020000}"/>
    <cellStyle name="Vejica 6 3" xfId="672" xr:uid="{00000000-0005-0000-0000-0000A6020000}"/>
    <cellStyle name="Vejica 6 4" xfId="673" xr:uid="{00000000-0005-0000-0000-0000A7020000}"/>
    <cellStyle name="Vejica 7" xfId="33" xr:uid="{00000000-0005-0000-0000-0000A8020000}"/>
    <cellStyle name="Vejica 7 2" xfId="49" xr:uid="{00000000-0005-0000-0000-0000A9020000}"/>
    <cellStyle name="Vejica 8" xfId="674" xr:uid="{00000000-0005-0000-0000-0000AA020000}"/>
    <cellStyle name="Vejica 9" xfId="675" xr:uid="{00000000-0005-0000-0000-0000AB020000}"/>
    <cellStyle name="Vejica_515-vodovod,popis" xfId="686" xr:uid="{00000000-0005-0000-0000-0000AC020000}"/>
    <cellStyle name="Vejica_popis-splošno-zun.ured" xfId="23" xr:uid="{00000000-0005-0000-0000-0000AD020000}"/>
    <cellStyle name="Vejica_vodovod" xfId="684" xr:uid="{00000000-0005-0000-0000-0000AE020000}"/>
    <cellStyle name="Vnos 2" xfId="676" xr:uid="{00000000-0005-0000-0000-0000AF020000}"/>
    <cellStyle name="Vnos 3" xfId="677" xr:uid="{00000000-0005-0000-0000-0000B0020000}"/>
    <cellStyle name="Vsota 2" xfId="678" xr:uid="{00000000-0005-0000-0000-0000B1020000}"/>
    <cellStyle name="Vsota 3" xfId="679" xr:uid="{00000000-0005-0000-0000-0000B2020000}"/>
  </cellStyles>
  <dxfs count="8">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showZeros="0" view="pageBreakPreview" topLeftCell="A31" zoomScaleNormal="100" zoomScaleSheetLayoutView="100" workbookViewId="0">
      <selection activeCell="B3" sqref="B3"/>
    </sheetView>
  </sheetViews>
  <sheetFormatPr defaultRowHeight="12.75"/>
  <cols>
    <col min="1" max="1" width="6.28515625" style="37" customWidth="1"/>
    <col min="2" max="2" width="75.140625" style="25" customWidth="1"/>
  </cols>
  <sheetData>
    <row r="1" spans="1:4" ht="15.75">
      <c r="B1" s="29" t="s">
        <v>284</v>
      </c>
    </row>
    <row r="2" spans="1:4" ht="15.75">
      <c r="B2" s="29"/>
      <c r="D2" s="29"/>
    </row>
    <row r="3" spans="1:4" ht="15">
      <c r="B3" s="26" t="s">
        <v>60</v>
      </c>
    </row>
    <row r="4" spans="1:4" ht="15.75">
      <c r="B4" s="29"/>
    </row>
    <row r="5" spans="1:4" ht="26.25" customHeight="1">
      <c r="A5" s="38"/>
      <c r="B5" s="36" t="s">
        <v>117</v>
      </c>
    </row>
    <row r="6" spans="1:4" ht="12.75" customHeight="1">
      <c r="A6" s="38"/>
    </row>
    <row r="7" spans="1:4" ht="25.5">
      <c r="A7" s="38"/>
      <c r="B7" s="39" t="s">
        <v>118</v>
      </c>
    </row>
    <row r="8" spans="1:4" ht="12.75" customHeight="1">
      <c r="A8" s="38"/>
      <c r="B8" s="39"/>
    </row>
    <row r="9" spans="1:4">
      <c r="A9" s="37" t="s">
        <v>27</v>
      </c>
      <c r="B9" t="s">
        <v>119</v>
      </c>
    </row>
    <row r="10" spans="1:4" ht="38.25">
      <c r="A10" s="37" t="s">
        <v>28</v>
      </c>
      <c r="B10" s="56" t="s">
        <v>95</v>
      </c>
    </row>
    <row r="11" spans="1:4">
      <c r="A11" s="37" t="s">
        <v>29</v>
      </c>
      <c r="B11" s="56" t="s">
        <v>120</v>
      </c>
    </row>
    <row r="12" spans="1:4" ht="51">
      <c r="A12" s="37" t="s">
        <v>30</v>
      </c>
      <c r="B12" s="105" t="s">
        <v>121</v>
      </c>
    </row>
    <row r="13" spans="1:4" ht="26.25" customHeight="1">
      <c r="A13" s="37" t="s">
        <v>31</v>
      </c>
      <c r="B13" s="56" t="s">
        <v>122</v>
      </c>
    </row>
    <row r="14" spans="1:4" ht="25.5">
      <c r="A14" s="37" t="s">
        <v>32</v>
      </c>
      <c r="B14" s="56" t="s">
        <v>61</v>
      </c>
    </row>
    <row r="15" spans="1:4" ht="12.75" customHeight="1">
      <c r="A15" s="37" t="s">
        <v>33</v>
      </c>
      <c r="B15" s="56" t="s">
        <v>123</v>
      </c>
    </row>
    <row r="16" spans="1:4" ht="12.75" customHeight="1">
      <c r="A16" s="37" t="s">
        <v>34</v>
      </c>
      <c r="B16" s="106" t="s">
        <v>124</v>
      </c>
    </row>
    <row r="17" spans="1:5" ht="25.5">
      <c r="A17" s="37" t="s">
        <v>35</v>
      </c>
      <c r="B17" s="56" t="s">
        <v>62</v>
      </c>
    </row>
    <row r="18" spans="1:5">
      <c r="A18" s="37" t="s">
        <v>45</v>
      </c>
      <c r="B18" s="56" t="s">
        <v>63</v>
      </c>
    </row>
    <row r="19" spans="1:5" ht="25.5">
      <c r="A19" s="37" t="s">
        <v>46</v>
      </c>
      <c r="B19" s="105" t="s">
        <v>125</v>
      </c>
    </row>
    <row r="20" spans="1:5" ht="38.25">
      <c r="A20" s="37" t="s">
        <v>47</v>
      </c>
      <c r="B20" s="56" t="s">
        <v>126</v>
      </c>
    </row>
    <row r="21" spans="1:5" ht="38.25">
      <c r="A21" s="37" t="s">
        <v>48</v>
      </c>
      <c r="B21" s="105" t="s">
        <v>127</v>
      </c>
    </row>
    <row r="22" spans="1:5" ht="25.5">
      <c r="A22" s="37" t="s">
        <v>49</v>
      </c>
      <c r="B22" s="56" t="s">
        <v>64</v>
      </c>
    </row>
    <row r="23" spans="1:5">
      <c r="A23" s="37" t="s">
        <v>65</v>
      </c>
      <c r="B23" s="56" t="s">
        <v>66</v>
      </c>
    </row>
    <row r="24" spans="1:5">
      <c r="A24" s="37" t="s">
        <v>67</v>
      </c>
      <c r="B24" s="56" t="s">
        <v>128</v>
      </c>
      <c r="C24" s="30"/>
    </row>
    <row r="25" spans="1:5" ht="38.25">
      <c r="A25" s="37" t="s">
        <v>68</v>
      </c>
      <c r="B25" s="56" t="s">
        <v>69</v>
      </c>
      <c r="C25" s="31"/>
    </row>
    <row r="26" spans="1:5" ht="25.5">
      <c r="A26" s="37" t="s">
        <v>70</v>
      </c>
      <c r="B26" s="105" t="s">
        <v>129</v>
      </c>
      <c r="C26" s="17"/>
      <c r="D26" s="18"/>
      <c r="E26" s="19"/>
    </row>
    <row r="27" spans="1:5" ht="25.5">
      <c r="A27" s="37" t="s">
        <v>72</v>
      </c>
      <c r="B27" s="56" t="s">
        <v>71</v>
      </c>
      <c r="C27" s="17"/>
      <c r="D27" s="18"/>
      <c r="E27" s="19"/>
    </row>
    <row r="28" spans="1:5">
      <c r="A28" s="37" t="s">
        <v>74</v>
      </c>
      <c r="B28" s="56" t="s">
        <v>73</v>
      </c>
      <c r="C28" s="27"/>
    </row>
    <row r="29" spans="1:5" ht="25.5">
      <c r="A29" s="37" t="s">
        <v>76</v>
      </c>
      <c r="B29" s="56" t="s">
        <v>75</v>
      </c>
    </row>
    <row r="30" spans="1:5" s="14" customFormat="1" ht="51">
      <c r="A30" s="37" t="s">
        <v>78</v>
      </c>
      <c r="B30" s="56" t="s">
        <v>77</v>
      </c>
      <c r="C30" s="32"/>
      <c r="D30" s="33"/>
      <c r="E30" s="33"/>
    </row>
    <row r="31" spans="1:5" ht="38.25">
      <c r="A31" s="37" t="s">
        <v>80</v>
      </c>
      <c r="B31" s="56" t="s">
        <v>79</v>
      </c>
    </row>
    <row r="32" spans="1:5" ht="51">
      <c r="A32" s="37" t="s">
        <v>82</v>
      </c>
      <c r="B32" s="105" t="s">
        <v>130</v>
      </c>
    </row>
    <row r="33" spans="1:2">
      <c r="A33" s="37" t="s">
        <v>84</v>
      </c>
      <c r="B33" s="56" t="s">
        <v>81</v>
      </c>
    </row>
    <row r="34" spans="1:2" ht="51">
      <c r="A34" s="37" t="s">
        <v>86</v>
      </c>
      <c r="B34" s="35" t="s">
        <v>83</v>
      </c>
    </row>
    <row r="35" spans="1:2" ht="51">
      <c r="A35" s="37" t="s">
        <v>87</v>
      </c>
      <c r="B35" s="56" t="s">
        <v>85</v>
      </c>
    </row>
    <row r="36" spans="1:2" ht="51">
      <c r="A36" s="37" t="s">
        <v>88</v>
      </c>
      <c r="B36" s="56" t="s">
        <v>131</v>
      </c>
    </row>
    <row r="37" spans="1:2" ht="51">
      <c r="A37" s="37" t="s">
        <v>106</v>
      </c>
      <c r="B37" s="51" t="s">
        <v>132</v>
      </c>
    </row>
    <row r="38" spans="1:2">
      <c r="A38" s="37" t="s">
        <v>133</v>
      </c>
      <c r="B38" s="56" t="s">
        <v>89</v>
      </c>
    </row>
    <row r="39" spans="1:2" ht="51">
      <c r="A39" s="37" t="s">
        <v>134</v>
      </c>
      <c r="B39" s="56" t="s">
        <v>90</v>
      </c>
    </row>
    <row r="40" spans="1:2">
      <c r="A40" s="37" t="s">
        <v>135</v>
      </c>
      <c r="B40" s="56" t="s">
        <v>91</v>
      </c>
    </row>
    <row r="41" spans="1:2" ht="51">
      <c r="A41" s="37" t="s">
        <v>136</v>
      </c>
      <c r="B41" s="56" t="s">
        <v>92</v>
      </c>
    </row>
    <row r="42" spans="1:2" ht="89.25">
      <c r="A42" s="37" t="s">
        <v>137</v>
      </c>
      <c r="B42" s="40" t="s">
        <v>93</v>
      </c>
    </row>
    <row r="43" spans="1:2" ht="51">
      <c r="A43" s="37" t="s">
        <v>138</v>
      </c>
      <c r="B43" s="40" t="s">
        <v>139</v>
      </c>
    </row>
    <row r="44" spans="1:2" ht="63.75">
      <c r="A44" s="37" t="s">
        <v>140</v>
      </c>
      <c r="B44" s="34" t="s">
        <v>94</v>
      </c>
    </row>
    <row r="45" spans="1:2" ht="25.5">
      <c r="A45" s="37" t="s">
        <v>141</v>
      </c>
      <c r="B45" s="41" t="s">
        <v>104</v>
      </c>
    </row>
  </sheetData>
  <pageMargins left="0.78740157480314965" right="0.59055118110236227" top="0.86614173228346458" bottom="1.1811023622047245" header="0.31496062992125984" footer="0.51181102362204722"/>
  <pageSetup paperSize="9" orientation="portrait" r:id="rId1"/>
  <headerFooter alignWithMargins="0">
    <oddFooter>&amp;L&amp;"Tahoma,Navadno"&amp;9Dokumentacija v zvezi z oddajo javnega naročila - gradnje: 04_Predračun&amp;"Arial CE,Običajno"&amp;10
&amp;R&amp;"FuturaTEEMedCon,Običajno"&amp;P/&amp;N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62"/>
  <sheetViews>
    <sheetView view="pageBreakPreview" zoomScaleNormal="100" zoomScaleSheetLayoutView="100" workbookViewId="0">
      <selection activeCell="E8" sqref="E8:E65"/>
    </sheetView>
  </sheetViews>
  <sheetFormatPr defaultRowHeight="12.75"/>
  <cols>
    <col min="1" max="1" width="5.85546875" style="136" customWidth="1"/>
    <col min="2" max="2" width="45" style="137" customWidth="1"/>
    <col min="3" max="3" width="6" style="122" customWidth="1"/>
    <col min="4" max="4" width="8.140625" style="123" customWidth="1"/>
    <col min="5" max="5" width="9.42578125" style="117" customWidth="1"/>
    <col min="6" max="6" width="13.28515625" style="117" customWidth="1"/>
    <col min="8" max="8" width="29.28515625" customWidth="1"/>
  </cols>
  <sheetData>
    <row r="1" spans="1:9" ht="15">
      <c r="A1" s="110" t="s">
        <v>34</v>
      </c>
      <c r="B1" s="111" t="s">
        <v>246</v>
      </c>
      <c r="C1" s="112"/>
      <c r="D1" s="113"/>
      <c r="E1" s="114"/>
      <c r="F1" s="114"/>
    </row>
    <row r="2" spans="1:9">
      <c r="A2" s="115"/>
      <c r="B2" s="116"/>
      <c r="C2" s="112"/>
      <c r="D2" s="113"/>
      <c r="E2" s="114"/>
      <c r="F2" s="114"/>
    </row>
    <row r="3" spans="1:9" s="108" customFormat="1">
      <c r="A3" s="433" t="s">
        <v>5</v>
      </c>
      <c r="B3" s="432" t="s">
        <v>200</v>
      </c>
      <c r="C3" s="183" t="s">
        <v>6</v>
      </c>
      <c r="D3" s="184" t="s">
        <v>7</v>
      </c>
      <c r="E3" s="185" t="s">
        <v>8</v>
      </c>
      <c r="F3" s="186" t="s">
        <v>15</v>
      </c>
    </row>
    <row r="4" spans="1:9">
      <c r="A4" s="433"/>
      <c r="B4" s="432"/>
      <c r="C4" s="181"/>
      <c r="D4" s="182">
        <v>1</v>
      </c>
      <c r="E4" s="182">
        <v>2</v>
      </c>
      <c r="F4" s="182" t="s">
        <v>285</v>
      </c>
    </row>
    <row r="5" spans="1:9">
      <c r="A5" s="312"/>
      <c r="B5" s="313"/>
      <c r="C5" s="314"/>
      <c r="D5" s="315"/>
      <c r="E5" s="316"/>
      <c r="F5" s="316"/>
    </row>
    <row r="6" spans="1:9">
      <c r="A6" s="317" t="s">
        <v>9</v>
      </c>
      <c r="B6" s="318" t="s">
        <v>38</v>
      </c>
      <c r="C6" s="183"/>
      <c r="D6" s="184"/>
      <c r="E6" s="185"/>
      <c r="F6" s="185"/>
    </row>
    <row r="7" spans="1:9">
      <c r="A7" s="312"/>
      <c r="B7" s="313"/>
      <c r="C7" s="314"/>
      <c r="D7" s="315"/>
      <c r="E7" s="316"/>
      <c r="F7" s="316"/>
    </row>
    <row r="8" spans="1:9" ht="14.25">
      <c r="A8" s="187">
        <f>COUNT($A$1:A7)+1</f>
        <v>1</v>
      </c>
      <c r="B8" s="319" t="s">
        <v>144</v>
      </c>
      <c r="C8" s="281" t="s">
        <v>26</v>
      </c>
      <c r="D8" s="299">
        <v>94</v>
      </c>
      <c r="E8" s="320"/>
      <c r="F8" s="321">
        <f>ROUND($D8*E8,2)</f>
        <v>0</v>
      </c>
      <c r="G8" s="118"/>
    </row>
    <row r="9" spans="1:9">
      <c r="A9" s="187">
        <f>COUNT($A$1:A8)+1</f>
        <v>2</v>
      </c>
      <c r="B9" s="237" t="s">
        <v>145</v>
      </c>
      <c r="C9" s="281" t="s">
        <v>2</v>
      </c>
      <c r="D9" s="299">
        <v>5</v>
      </c>
      <c r="E9" s="320"/>
      <c r="F9" s="321">
        <f t="shared" ref="F9:F27" si="0">ROUND($D9*E9,2)</f>
        <v>0</v>
      </c>
    </row>
    <row r="10" spans="1:9" s="22" customFormat="1" ht="51">
      <c r="A10" s="225">
        <f>COUNT($A$1:A9)+1</f>
        <v>3</v>
      </c>
      <c r="B10" s="237" t="s">
        <v>146</v>
      </c>
      <c r="C10" s="214" t="s">
        <v>16</v>
      </c>
      <c r="D10" s="219">
        <v>1</v>
      </c>
      <c r="E10" s="232"/>
      <c r="F10" s="321">
        <f t="shared" si="0"/>
        <v>0</v>
      </c>
      <c r="G10" s="121"/>
    </row>
    <row r="11" spans="1:9" s="168" customFormat="1" ht="38.25">
      <c r="A11" s="225">
        <f>COUNT($A$1:A10)+1</f>
        <v>4</v>
      </c>
      <c r="B11" s="237" t="s">
        <v>237</v>
      </c>
      <c r="C11" s="209" t="s">
        <v>26</v>
      </c>
      <c r="D11" s="202">
        <v>40</v>
      </c>
      <c r="E11" s="232"/>
      <c r="F11" s="321">
        <f t="shared" si="0"/>
        <v>0</v>
      </c>
      <c r="I11" s="107"/>
    </row>
    <row r="12" spans="1:9" s="168" customFormat="1" ht="51">
      <c r="A12" s="187">
        <f>COUNT($A$6:A11)+1</f>
        <v>5</v>
      </c>
      <c r="B12" s="212" t="s">
        <v>111</v>
      </c>
      <c r="C12" s="213" t="s">
        <v>42</v>
      </c>
      <c r="D12" s="214">
        <v>160</v>
      </c>
      <c r="E12" s="215"/>
      <c r="F12" s="321">
        <f t="shared" si="0"/>
        <v>0</v>
      </c>
      <c r="I12" s="107"/>
    </row>
    <row r="13" spans="1:9" s="168" customFormat="1" ht="14.25">
      <c r="A13" s="187">
        <f>COUNT($A$6:A12)+1</f>
        <v>6</v>
      </c>
      <c r="B13" s="216" t="s">
        <v>112</v>
      </c>
      <c r="C13" s="217" t="s">
        <v>52</v>
      </c>
      <c r="D13" s="214">
        <v>5</v>
      </c>
      <c r="E13" s="215"/>
      <c r="F13" s="321">
        <f t="shared" si="0"/>
        <v>0</v>
      </c>
      <c r="I13" s="107"/>
    </row>
    <row r="14" spans="1:9" ht="102">
      <c r="A14" s="225">
        <f>COUNT($A$1:A13)+1</f>
        <v>7</v>
      </c>
      <c r="B14" s="237" t="s">
        <v>233</v>
      </c>
      <c r="C14" s="243" t="s">
        <v>43</v>
      </c>
      <c r="D14" s="219">
        <v>171</v>
      </c>
      <c r="E14" s="232"/>
      <c r="F14" s="321">
        <f t="shared" si="0"/>
        <v>0</v>
      </c>
    </row>
    <row r="15" spans="1:9" s="71" customFormat="1" ht="25.5">
      <c r="A15" s="225">
        <f>COUNT($A$1:A14)+1</f>
        <v>8</v>
      </c>
      <c r="B15" s="216" t="s">
        <v>147</v>
      </c>
      <c r="C15" s="243" t="s">
        <v>43</v>
      </c>
      <c r="D15" s="219">
        <v>2</v>
      </c>
      <c r="E15" s="232"/>
      <c r="F15" s="321">
        <f t="shared" si="0"/>
        <v>0</v>
      </c>
    </row>
    <row r="16" spans="1:9" ht="114.75">
      <c r="A16" s="239">
        <f>COUNT($A$1:A15)+1</f>
        <v>9</v>
      </c>
      <c r="B16" s="237" t="s">
        <v>148</v>
      </c>
      <c r="C16" s="243" t="s">
        <v>43</v>
      </c>
      <c r="D16" s="219">
        <v>17</v>
      </c>
      <c r="E16" s="215"/>
      <c r="F16" s="321">
        <f t="shared" si="0"/>
        <v>0</v>
      </c>
    </row>
    <row r="17" spans="1:9" ht="38.25">
      <c r="A17" s="187">
        <f>COUNT($A$1:A16)+1</f>
        <v>10</v>
      </c>
      <c r="B17" s="322" t="s">
        <v>149</v>
      </c>
      <c r="C17" s="323" t="s">
        <v>25</v>
      </c>
      <c r="D17" s="324">
        <v>75</v>
      </c>
      <c r="E17" s="321"/>
      <c r="F17" s="321">
        <f t="shared" si="0"/>
        <v>0</v>
      </c>
    </row>
    <row r="18" spans="1:9" ht="38.25">
      <c r="A18" s="187">
        <f>COUNT($A$1:A17)+1</f>
        <v>11</v>
      </c>
      <c r="B18" s="325" t="s">
        <v>150</v>
      </c>
      <c r="C18" s="243" t="s">
        <v>24</v>
      </c>
      <c r="D18" s="326">
        <v>9</v>
      </c>
      <c r="E18" s="321"/>
      <c r="F18" s="321">
        <f t="shared" si="0"/>
        <v>0</v>
      </c>
    </row>
    <row r="19" spans="1:9" ht="63.75">
      <c r="A19" s="187">
        <f>COUNT($A$1:A18)+1</f>
        <v>12</v>
      </c>
      <c r="B19" s="327" t="s">
        <v>151</v>
      </c>
      <c r="C19" s="243" t="s">
        <v>24</v>
      </c>
      <c r="D19" s="324">
        <v>22</v>
      </c>
      <c r="E19" s="321"/>
      <c r="F19" s="321">
        <f t="shared" si="0"/>
        <v>0</v>
      </c>
    </row>
    <row r="20" spans="1:9" ht="63.75">
      <c r="A20" s="239">
        <f>COUNT($A$3:A19)+1</f>
        <v>13</v>
      </c>
      <c r="B20" s="216" t="s">
        <v>152</v>
      </c>
      <c r="C20" s="243" t="s">
        <v>43</v>
      </c>
      <c r="D20" s="219">
        <v>86</v>
      </c>
      <c r="E20" s="215"/>
      <c r="F20" s="321">
        <f t="shared" si="0"/>
        <v>0</v>
      </c>
    </row>
    <row r="21" spans="1:9" s="124" customFormat="1" ht="51">
      <c r="A21" s="239">
        <f>COUNT($A$3:A20)+1</f>
        <v>14</v>
      </c>
      <c r="B21" s="216" t="s">
        <v>40</v>
      </c>
      <c r="C21" s="214" t="s">
        <v>43</v>
      </c>
      <c r="D21" s="244">
        <v>104</v>
      </c>
      <c r="E21" s="215"/>
      <c r="F21" s="321">
        <f t="shared" si="0"/>
        <v>0</v>
      </c>
      <c r="I21" s="125"/>
    </row>
    <row r="22" spans="1:9" s="166" customFormat="1" ht="85.5" customHeight="1">
      <c r="A22" s="305">
        <f>COUNT($A$3:A21)+1</f>
        <v>15</v>
      </c>
      <c r="B22" s="328" t="s">
        <v>286</v>
      </c>
      <c r="C22" s="329" t="s">
        <v>2</v>
      </c>
      <c r="D22" s="330">
        <v>5</v>
      </c>
      <c r="E22" s="331"/>
      <c r="F22" s="321">
        <f t="shared" si="0"/>
        <v>0</v>
      </c>
    </row>
    <row r="23" spans="1:9" s="167" customFormat="1" ht="76.5">
      <c r="A23" s="239">
        <f>COUNT($A$3:A22)+1</f>
        <v>16</v>
      </c>
      <c r="B23" s="328" t="s">
        <v>287</v>
      </c>
      <c r="C23" s="329" t="s">
        <v>2</v>
      </c>
      <c r="D23" s="330">
        <v>5</v>
      </c>
      <c r="E23" s="215"/>
      <c r="F23" s="321">
        <f t="shared" si="0"/>
        <v>0</v>
      </c>
    </row>
    <row r="24" spans="1:9" s="126" customFormat="1" ht="51">
      <c r="A24" s="332">
        <f>COUNT($A$1:A23)+1</f>
        <v>17</v>
      </c>
      <c r="B24" s="212" t="s">
        <v>153</v>
      </c>
      <c r="C24" s="243" t="s">
        <v>2</v>
      </c>
      <c r="D24" s="333">
        <v>1</v>
      </c>
      <c r="E24" s="334"/>
      <c r="F24" s="321">
        <f t="shared" si="0"/>
        <v>0</v>
      </c>
      <c r="H24" s="22"/>
      <c r="I24" s="127"/>
    </row>
    <row r="25" spans="1:9" s="25" customFormat="1" ht="25.5">
      <c r="A25" s="187">
        <f>COUNT($A$1:A24)+1</f>
        <v>18</v>
      </c>
      <c r="B25" s="335" t="s">
        <v>154</v>
      </c>
      <c r="C25" s="336" t="s">
        <v>2</v>
      </c>
      <c r="D25" s="252">
        <v>3</v>
      </c>
      <c r="E25" s="337"/>
      <c r="F25" s="321">
        <f t="shared" si="0"/>
        <v>0</v>
      </c>
    </row>
    <row r="26" spans="1:9" s="124" customFormat="1" ht="153">
      <c r="A26" s="239">
        <f>COUNT($A$1:A25)+1</f>
        <v>19</v>
      </c>
      <c r="B26" s="338" t="s">
        <v>155</v>
      </c>
      <c r="C26" s="252" t="s">
        <v>26</v>
      </c>
      <c r="D26" s="339">
        <v>5</v>
      </c>
      <c r="E26" s="215"/>
      <c r="F26" s="321">
        <f t="shared" si="0"/>
        <v>0</v>
      </c>
      <c r="H26" s="128"/>
      <c r="I26" s="108"/>
    </row>
    <row r="27" spans="1:9" s="124" customFormat="1" ht="229.5">
      <c r="A27" s="239">
        <f>COUNT($A$1:A26)+1</f>
        <v>20</v>
      </c>
      <c r="B27" s="338" t="s">
        <v>156</v>
      </c>
      <c r="C27" s="252" t="s">
        <v>26</v>
      </c>
      <c r="D27" s="339">
        <v>20</v>
      </c>
      <c r="E27" s="215"/>
      <c r="F27" s="321">
        <f t="shared" si="0"/>
        <v>0</v>
      </c>
      <c r="H27" s="128"/>
      <c r="I27" s="108"/>
    </row>
    <row r="28" spans="1:9">
      <c r="A28" s="187"/>
      <c r="B28" s="340" t="s">
        <v>50</v>
      </c>
      <c r="C28" s="279"/>
      <c r="D28" s="298"/>
      <c r="E28" s="341"/>
      <c r="F28" s="83">
        <f>SUM(F8:F27)</f>
        <v>0</v>
      </c>
    </row>
    <row r="29" spans="1:9">
      <c r="A29" s="187"/>
      <c r="B29" s="340"/>
      <c r="C29" s="279"/>
      <c r="D29" s="298"/>
      <c r="E29" s="341"/>
      <c r="F29" s="83"/>
    </row>
    <row r="30" spans="1:9">
      <c r="A30" s="317" t="s">
        <v>10</v>
      </c>
      <c r="B30" s="230" t="s">
        <v>36</v>
      </c>
      <c r="C30" s="217"/>
      <c r="D30" s="219"/>
      <c r="E30" s="215"/>
      <c r="F30" s="232"/>
    </row>
    <row r="31" spans="1:9">
      <c r="A31" s="193"/>
      <c r="B31" s="342"/>
      <c r="C31" s="343"/>
      <c r="D31" s="344"/>
      <c r="E31" s="345"/>
      <c r="F31" s="233"/>
    </row>
    <row r="32" spans="1:9" ht="63.75">
      <c r="A32" s="225">
        <f>COUNT($A$1:A31)+1</f>
        <v>21</v>
      </c>
      <c r="B32" s="346" t="s">
        <v>279</v>
      </c>
      <c r="C32" s="214" t="s">
        <v>43</v>
      </c>
      <c r="D32" s="347">
        <v>114</v>
      </c>
      <c r="E32" s="246"/>
      <c r="F32" s="321">
        <f>ROUND($D32*E32,2)</f>
        <v>0</v>
      </c>
    </row>
    <row r="33" spans="1:9" ht="51">
      <c r="A33" s="225">
        <f>COUNT($A$1:A32)+1</f>
        <v>22</v>
      </c>
      <c r="B33" s="237" t="s">
        <v>157</v>
      </c>
      <c r="C33" s="214" t="s">
        <v>43</v>
      </c>
      <c r="D33" s="347">
        <v>57</v>
      </c>
      <c r="E33" s="246"/>
      <c r="F33" s="321">
        <f t="shared" ref="F33:F40" si="1">ROUND($D33*E33,2)</f>
        <v>0</v>
      </c>
    </row>
    <row r="34" spans="1:9" ht="51">
      <c r="A34" s="187">
        <f>COUNT($A$1:A33)+1</f>
        <v>23</v>
      </c>
      <c r="B34" s="216" t="s">
        <v>20</v>
      </c>
      <c r="C34" s="243" t="s">
        <v>25</v>
      </c>
      <c r="D34" s="219">
        <v>160</v>
      </c>
      <c r="E34" s="215"/>
      <c r="F34" s="321">
        <f t="shared" si="1"/>
        <v>0</v>
      </c>
    </row>
    <row r="35" spans="1:9" ht="38.25">
      <c r="A35" s="187">
        <f>COUNT($A$1:A34)+1</f>
        <v>24</v>
      </c>
      <c r="B35" s="251" t="s">
        <v>41</v>
      </c>
      <c r="C35" s="252" t="s">
        <v>26</v>
      </c>
      <c r="D35" s="253">
        <v>5</v>
      </c>
      <c r="E35" s="246"/>
      <c r="F35" s="321">
        <f t="shared" si="1"/>
        <v>0</v>
      </c>
    </row>
    <row r="36" spans="1:9" ht="25.5">
      <c r="A36" s="187">
        <f>COUNT($A$1:A35)+1</f>
        <v>25</v>
      </c>
      <c r="B36" s="251" t="s">
        <v>102</v>
      </c>
      <c r="C36" s="252" t="s">
        <v>26</v>
      </c>
      <c r="D36" s="253">
        <v>5</v>
      </c>
      <c r="E36" s="246"/>
      <c r="F36" s="321">
        <f t="shared" si="1"/>
        <v>0</v>
      </c>
    </row>
    <row r="37" spans="1:9" ht="18.75" customHeight="1">
      <c r="A37" s="225">
        <f>COUNT($A$1:A36)+1</f>
        <v>26</v>
      </c>
      <c r="B37" s="254" t="s">
        <v>44</v>
      </c>
      <c r="C37" s="217"/>
      <c r="D37" s="255"/>
      <c r="E37" s="256"/>
      <c r="F37" s="321">
        <f t="shared" si="1"/>
        <v>0</v>
      </c>
    </row>
    <row r="38" spans="1:9" ht="14.25">
      <c r="A38" s="225"/>
      <c r="B38" s="257" t="s">
        <v>105</v>
      </c>
      <c r="C38" s="217" t="s">
        <v>42</v>
      </c>
      <c r="D38" s="255">
        <v>160</v>
      </c>
      <c r="E38" s="215"/>
      <c r="F38" s="321">
        <f t="shared" si="1"/>
        <v>0</v>
      </c>
    </row>
    <row r="39" spans="1:9" ht="14.25">
      <c r="A39" s="225"/>
      <c r="B39" s="258" t="s">
        <v>235</v>
      </c>
      <c r="C39" s="217" t="s">
        <v>42</v>
      </c>
      <c r="D39" s="255">
        <v>160</v>
      </c>
      <c r="E39" s="215"/>
      <c r="F39" s="321">
        <f t="shared" si="1"/>
        <v>0</v>
      </c>
    </row>
    <row r="40" spans="1:9" ht="38.25">
      <c r="A40" s="187">
        <f>COUNT($A$1:A39)+1</f>
        <v>27</v>
      </c>
      <c r="B40" s="260" t="s">
        <v>96</v>
      </c>
      <c r="C40" s="252" t="s">
        <v>25</v>
      </c>
      <c r="D40" s="252">
        <v>50</v>
      </c>
      <c r="E40" s="261"/>
      <c r="F40" s="321">
        <f t="shared" si="1"/>
        <v>0</v>
      </c>
    </row>
    <row r="41" spans="1:9">
      <c r="A41" s="187"/>
      <c r="B41" s="230" t="s">
        <v>37</v>
      </c>
      <c r="C41" s="217"/>
      <c r="D41" s="219"/>
      <c r="E41" s="215"/>
      <c r="F41" s="80">
        <f>SUM(F32:F40)</f>
        <v>0</v>
      </c>
    </row>
    <row r="42" spans="1:9">
      <c r="A42" s="187"/>
      <c r="B42" s="340"/>
      <c r="C42" s="279"/>
      <c r="D42" s="298"/>
      <c r="E42" s="341"/>
      <c r="F42" s="83"/>
    </row>
    <row r="43" spans="1:9">
      <c r="A43" s="317" t="s">
        <v>11</v>
      </c>
      <c r="B43" s="318" t="s">
        <v>158</v>
      </c>
      <c r="C43" s="348"/>
      <c r="D43" s="349"/>
      <c r="E43" s="185"/>
      <c r="F43" s="185"/>
    </row>
    <row r="44" spans="1:9" s="126" customFormat="1">
      <c r="A44" s="187"/>
      <c r="B44" s="350"/>
      <c r="C44" s="336"/>
      <c r="D44" s="351"/>
      <c r="E44" s="341"/>
      <c r="F44" s="341"/>
      <c r="H44" s="22"/>
      <c r="I44" s="127"/>
    </row>
    <row r="45" spans="1:9" s="133" customFormat="1" ht="76.5">
      <c r="A45" s="187">
        <f>COUNT($A$1:A44)+1</f>
        <v>28</v>
      </c>
      <c r="B45" s="356" t="s">
        <v>183</v>
      </c>
      <c r="C45" s="357"/>
      <c r="D45" s="297"/>
      <c r="E45" s="283"/>
      <c r="F45" s="387"/>
      <c r="H45" s="120"/>
    </row>
    <row r="46" spans="1:9" s="133" customFormat="1" ht="14.25">
      <c r="A46" s="187"/>
      <c r="B46" s="358" t="s">
        <v>184</v>
      </c>
      <c r="C46" s="252" t="s">
        <v>26</v>
      </c>
      <c r="D46" s="359">
        <v>94</v>
      </c>
      <c r="E46" s="283"/>
      <c r="F46" s="321">
        <f>ROUND($D46*E46,2)</f>
        <v>0</v>
      </c>
      <c r="H46" s="120"/>
    </row>
    <row r="47" spans="1:9" s="133" customFormat="1" ht="38.25">
      <c r="A47" s="187">
        <f>COUNT($A$1:A45)+1</f>
        <v>29</v>
      </c>
      <c r="B47" s="352" t="s">
        <v>162</v>
      </c>
      <c r="C47" s="353" t="s">
        <v>26</v>
      </c>
      <c r="D47" s="297">
        <v>25</v>
      </c>
      <c r="E47" s="283"/>
      <c r="F47" s="321">
        <f t="shared" ref="F47:F56" si="2">ROUND($D47*E47,2)</f>
        <v>0</v>
      </c>
    </row>
    <row r="48" spans="1:9" s="133" customFormat="1" ht="51">
      <c r="A48" s="187">
        <f>COUNT($A$1:A47)+1</f>
        <v>30</v>
      </c>
      <c r="B48" s="352" t="s">
        <v>163</v>
      </c>
      <c r="C48" s="353" t="s">
        <v>26</v>
      </c>
      <c r="D48" s="297">
        <v>25</v>
      </c>
      <c r="E48" s="283"/>
      <c r="F48" s="321">
        <f t="shared" si="2"/>
        <v>0</v>
      </c>
    </row>
    <row r="49" spans="1:12" s="133" customFormat="1" ht="38.25">
      <c r="A49" s="332">
        <f>COUNT($A$1:A48)+1</f>
        <v>31</v>
      </c>
      <c r="B49" s="360" t="s">
        <v>164</v>
      </c>
      <c r="C49" s="353"/>
      <c r="D49" s="354"/>
      <c r="E49" s="355"/>
      <c r="F49" s="321">
        <f t="shared" si="2"/>
        <v>0</v>
      </c>
      <c r="G49" s="109"/>
    </row>
    <row r="50" spans="1:12" s="133" customFormat="1">
      <c r="A50" s="332"/>
      <c r="B50" s="362" t="s">
        <v>198</v>
      </c>
      <c r="C50" s="353" t="s">
        <v>2</v>
      </c>
      <c r="D50" s="354">
        <v>1</v>
      </c>
      <c r="E50" s="355"/>
      <c r="F50" s="321">
        <f t="shared" si="2"/>
        <v>0</v>
      </c>
      <c r="H50" s="144"/>
      <c r="I50" s="144"/>
      <c r="J50" s="144"/>
      <c r="K50" s="144"/>
      <c r="L50" s="144"/>
    </row>
    <row r="51" spans="1:12" s="140" customFormat="1" ht="51">
      <c r="A51" s="332">
        <f>COUNT($A$1:A49)+1</f>
        <v>32</v>
      </c>
      <c r="B51" s="360" t="s">
        <v>192</v>
      </c>
      <c r="C51" s="388"/>
      <c r="D51" s="389"/>
      <c r="E51" s="390"/>
      <c r="F51" s="321">
        <f t="shared" si="2"/>
        <v>0</v>
      </c>
    </row>
    <row r="52" spans="1:12" s="140" customFormat="1">
      <c r="A52" s="332"/>
      <c r="B52" s="360" t="s">
        <v>193</v>
      </c>
      <c r="C52" s="388" t="s">
        <v>2</v>
      </c>
      <c r="D52" s="389">
        <v>1</v>
      </c>
      <c r="E52" s="390"/>
      <c r="F52" s="321">
        <f t="shared" si="2"/>
        <v>0</v>
      </c>
    </row>
    <row r="53" spans="1:12" s="140" customFormat="1">
      <c r="A53" s="332"/>
      <c r="B53" s="360" t="s">
        <v>195</v>
      </c>
      <c r="C53" s="388" t="s">
        <v>2</v>
      </c>
      <c r="D53" s="389">
        <v>1</v>
      </c>
      <c r="E53" s="390"/>
      <c r="F53" s="321">
        <f t="shared" si="2"/>
        <v>0</v>
      </c>
    </row>
    <row r="54" spans="1:12" s="133" customFormat="1" ht="76.5">
      <c r="A54" s="332">
        <f>COUNT($A$1:A53)+1</f>
        <v>33</v>
      </c>
      <c r="B54" s="370" t="s">
        <v>169</v>
      </c>
      <c r="C54" s="353" t="s">
        <v>2</v>
      </c>
      <c r="D54" s="297">
        <v>3</v>
      </c>
      <c r="E54" s="283"/>
      <c r="F54" s="321">
        <f t="shared" si="2"/>
        <v>0</v>
      </c>
    </row>
    <row r="55" spans="1:12" s="133" customFormat="1" ht="76.5">
      <c r="A55" s="187">
        <f>COUNT($A$1:A54)+1</f>
        <v>34</v>
      </c>
      <c r="B55" s="370" t="s">
        <v>185</v>
      </c>
      <c r="C55" s="371" t="s">
        <v>2</v>
      </c>
      <c r="D55" s="203">
        <v>3</v>
      </c>
      <c r="E55" s="311"/>
      <c r="F55" s="321">
        <f t="shared" si="2"/>
        <v>0</v>
      </c>
      <c r="G55" s="134"/>
    </row>
    <row r="56" spans="1:12" s="133" customFormat="1" ht="38.25">
      <c r="A56" s="332">
        <f>COUNT($A$1:A55)+1</f>
        <v>35</v>
      </c>
      <c r="B56" s="370" t="s">
        <v>171</v>
      </c>
      <c r="C56" s="353" t="s">
        <v>26</v>
      </c>
      <c r="D56" s="354">
        <f>D46+D48</f>
        <v>119</v>
      </c>
      <c r="E56" s="355"/>
      <c r="F56" s="321">
        <f t="shared" si="2"/>
        <v>0</v>
      </c>
    </row>
    <row r="57" spans="1:12" s="133" customFormat="1" ht="38.25">
      <c r="A57" s="332">
        <f>COUNT($A$1:A56)+1</f>
        <v>36</v>
      </c>
      <c r="B57" s="370" t="s">
        <v>172</v>
      </c>
      <c r="C57" s="353" t="s">
        <v>143</v>
      </c>
      <c r="D57" s="354">
        <v>5</v>
      </c>
      <c r="E57" s="355"/>
      <c r="F57" s="355">
        <f>SUM(F45:F56)*$D57/100</f>
        <v>0</v>
      </c>
    </row>
    <row r="58" spans="1:12" s="109" customFormat="1">
      <c r="A58" s="187"/>
      <c r="B58" s="372" t="s">
        <v>173</v>
      </c>
      <c r="C58" s="217"/>
      <c r="D58" s="252"/>
      <c r="E58" s="215"/>
      <c r="F58" s="141">
        <f>SUM(F45:F57)</f>
        <v>0</v>
      </c>
    </row>
    <row r="59" spans="1:12" s="109" customFormat="1">
      <c r="A59" s="187"/>
      <c r="B59" s="366"/>
      <c r="C59" s="373"/>
      <c r="D59" s="252"/>
      <c r="E59" s="374"/>
      <c r="F59" s="375"/>
    </row>
    <row r="60" spans="1:12" s="109" customFormat="1">
      <c r="A60" s="317" t="s">
        <v>12</v>
      </c>
      <c r="B60" s="230" t="s">
        <v>174</v>
      </c>
      <c r="C60" s="373"/>
      <c r="D60" s="252"/>
      <c r="E60" s="374"/>
      <c r="F60" s="375"/>
    </row>
    <row r="61" spans="1:12" s="109" customFormat="1">
      <c r="A61" s="187"/>
      <c r="B61" s="230"/>
      <c r="C61" s="373"/>
      <c r="D61" s="252"/>
      <c r="E61" s="374"/>
      <c r="F61" s="375"/>
    </row>
    <row r="62" spans="1:12" s="133" customFormat="1" ht="76.5">
      <c r="A62" s="332">
        <f>COUNT($A$1:A61)+1</f>
        <v>37</v>
      </c>
      <c r="B62" s="378" t="s">
        <v>177</v>
      </c>
      <c r="C62" s="353" t="s">
        <v>2</v>
      </c>
      <c r="D62" s="379">
        <v>3</v>
      </c>
      <c r="E62" s="355"/>
      <c r="F62" s="321">
        <f>ROUND($D62*E62,2)</f>
        <v>0</v>
      </c>
    </row>
    <row r="63" spans="1:12" s="133" customFormat="1" ht="51">
      <c r="A63" s="332">
        <f>COUNT($A$1:A62)+1</f>
        <v>38</v>
      </c>
      <c r="B63" s="360" t="s">
        <v>178</v>
      </c>
      <c r="C63" s="353" t="s">
        <v>16</v>
      </c>
      <c r="D63" s="379">
        <v>1</v>
      </c>
      <c r="E63" s="355"/>
      <c r="F63" s="321">
        <f t="shared" ref="F63:F65" si="3">ROUND($D63*E63,2)</f>
        <v>0</v>
      </c>
    </row>
    <row r="64" spans="1:12" s="133" customFormat="1" ht="51">
      <c r="A64" s="332">
        <f>COUNT($A$1:A63)+1</f>
        <v>39</v>
      </c>
      <c r="B64" s="360" t="s">
        <v>179</v>
      </c>
      <c r="C64" s="353" t="s">
        <v>26</v>
      </c>
      <c r="D64" s="354">
        <f>D56</f>
        <v>119</v>
      </c>
      <c r="E64" s="355"/>
      <c r="F64" s="321">
        <f t="shared" si="3"/>
        <v>0</v>
      </c>
      <c r="H64" s="120"/>
    </row>
    <row r="65" spans="1:10" s="133" customFormat="1" ht="25.5">
      <c r="A65" s="332">
        <f>COUNT($A$1:A64)+1</f>
        <v>40</v>
      </c>
      <c r="B65" s="360" t="s">
        <v>180</v>
      </c>
      <c r="C65" s="353" t="s">
        <v>26</v>
      </c>
      <c r="D65" s="354">
        <f>D64</f>
        <v>119</v>
      </c>
      <c r="E65" s="355"/>
      <c r="F65" s="321">
        <f t="shared" si="3"/>
        <v>0</v>
      </c>
      <c r="H65" s="120"/>
    </row>
    <row r="66" spans="1:10" s="109" customFormat="1">
      <c r="A66" s="380"/>
      <c r="B66" s="372" t="s">
        <v>181</v>
      </c>
      <c r="C66" s="217"/>
      <c r="D66" s="252"/>
      <c r="E66" s="215"/>
      <c r="F66" s="141">
        <f>SUM(F62:F65)</f>
        <v>0</v>
      </c>
    </row>
    <row r="67" spans="1:10" s="109" customFormat="1">
      <c r="A67" s="381"/>
      <c r="B67" s="381"/>
      <c r="C67" s="357"/>
      <c r="D67" s="252"/>
      <c r="E67" s="381"/>
      <c r="F67" s="381"/>
    </row>
    <row r="68" spans="1:10" s="22" customFormat="1">
      <c r="A68" s="245" t="s">
        <v>182</v>
      </c>
      <c r="B68" s="230" t="s">
        <v>54</v>
      </c>
      <c r="C68" s="217"/>
      <c r="D68" s="382">
        <v>0.1</v>
      </c>
      <c r="E68" s="232"/>
      <c r="F68" s="80">
        <f>(F28+F41+F58+F66)*D68</f>
        <v>0</v>
      </c>
    </row>
    <row r="69" spans="1:10">
      <c r="A69" s="383"/>
      <c r="B69" s="174"/>
      <c r="C69" s="279"/>
      <c r="D69" s="384"/>
      <c r="E69" s="177"/>
      <c r="F69" s="177"/>
      <c r="J69" s="119"/>
    </row>
    <row r="70" spans="1:10">
      <c r="A70" s="383"/>
      <c r="B70" s="174"/>
      <c r="C70" s="279"/>
      <c r="D70" s="298"/>
      <c r="E70" s="341"/>
      <c r="F70" s="341"/>
    </row>
    <row r="71" spans="1:10">
      <c r="A71" s="300"/>
      <c r="B71" s="385" t="s">
        <v>23</v>
      </c>
      <c r="C71" s="279"/>
      <c r="D71" s="384"/>
      <c r="E71" s="177"/>
      <c r="F71" s="177"/>
    </row>
    <row r="72" spans="1:10">
      <c r="A72" s="383" t="s">
        <v>9</v>
      </c>
      <c r="B72" s="174" t="str">
        <f>+B6</f>
        <v>GRADBENA DELA</v>
      </c>
      <c r="C72" s="279"/>
      <c r="D72" s="291"/>
      <c r="E72" s="177"/>
      <c r="F72" s="177">
        <f>+F28</f>
        <v>0</v>
      </c>
    </row>
    <row r="73" spans="1:10">
      <c r="A73" s="383" t="s">
        <v>10</v>
      </c>
      <c r="B73" s="174" t="str">
        <f>B30</f>
        <v>SPODNJI in ZGORNJI USTROJ</v>
      </c>
      <c r="C73" s="279"/>
      <c r="D73" s="291"/>
      <c r="E73" s="177"/>
      <c r="F73" s="177">
        <f>F41</f>
        <v>0</v>
      </c>
    </row>
    <row r="74" spans="1:10">
      <c r="A74" s="383" t="s">
        <v>11</v>
      </c>
      <c r="B74" s="364" t="str">
        <f>+B43</f>
        <v>VODOVODNI MATERIAL</v>
      </c>
      <c r="C74" s="279"/>
      <c r="D74" s="291"/>
      <c r="E74" s="177"/>
      <c r="F74" s="177">
        <f>+F58</f>
        <v>0</v>
      </c>
    </row>
    <row r="75" spans="1:10">
      <c r="A75" s="383" t="s">
        <v>12</v>
      </c>
      <c r="B75" s="364" t="str">
        <f>+B60</f>
        <v>MONTAŽNA DELA</v>
      </c>
      <c r="C75" s="279"/>
      <c r="D75" s="291"/>
      <c r="E75" s="177"/>
      <c r="F75" s="177">
        <f>+F66</f>
        <v>0</v>
      </c>
    </row>
    <row r="76" spans="1:10">
      <c r="A76" s="383" t="s">
        <v>182</v>
      </c>
      <c r="B76" s="364" t="str">
        <f>+B68</f>
        <v xml:space="preserve">DODATNA IN NEPREDVIDENA DELA </v>
      </c>
      <c r="C76" s="279"/>
      <c r="D76" s="291"/>
      <c r="E76" s="177"/>
      <c r="F76" s="177">
        <f>+F68</f>
        <v>0</v>
      </c>
    </row>
    <row r="77" spans="1:10">
      <c r="A77" s="383"/>
      <c r="B77" s="386" t="s">
        <v>275</v>
      </c>
      <c r="C77" s="279"/>
      <c r="D77" s="294"/>
      <c r="E77" s="177"/>
      <c r="F77" s="83">
        <f>SUM(F72:F76)</f>
        <v>0</v>
      </c>
    </row>
    <row r="78" spans="1:10">
      <c r="A78" s="2"/>
      <c r="B78" s="3"/>
      <c r="C78" s="4"/>
      <c r="D78" s="138"/>
      <c r="E78" s="139"/>
      <c r="F78" s="139"/>
    </row>
    <row r="79" spans="1:10">
      <c r="A79" s="135"/>
      <c r="B79" s="25"/>
      <c r="C79" s="24"/>
      <c r="D79" s="129"/>
      <c r="E79" s="130"/>
      <c r="F79" s="130"/>
    </row>
    <row r="80" spans="1:10">
      <c r="A80" s="135"/>
      <c r="B80" s="25"/>
      <c r="C80" s="24"/>
      <c r="D80" s="129"/>
      <c r="E80" s="130"/>
      <c r="F80" s="130"/>
    </row>
    <row r="81" spans="1:6">
      <c r="A81" s="135"/>
      <c r="B81" s="25"/>
      <c r="C81" s="24"/>
      <c r="D81" s="129"/>
      <c r="E81" s="130"/>
      <c r="F81" s="130"/>
    </row>
    <row r="82" spans="1:6">
      <c r="A82" s="135"/>
      <c r="B82" s="25"/>
      <c r="C82" s="24"/>
      <c r="D82" s="129"/>
      <c r="E82" s="130"/>
      <c r="F82" s="130"/>
    </row>
    <row r="83" spans="1:6">
      <c r="A83" s="135"/>
      <c r="B83" s="25"/>
      <c r="C83" s="24"/>
      <c r="D83" s="129"/>
      <c r="E83" s="130"/>
      <c r="F83" s="130"/>
    </row>
    <row r="84" spans="1:6">
      <c r="A84" s="135"/>
      <c r="B84" s="25"/>
      <c r="C84" s="24"/>
      <c r="D84" s="129"/>
      <c r="E84" s="130"/>
      <c r="F84" s="130"/>
    </row>
    <row r="85" spans="1:6">
      <c r="A85" s="135"/>
      <c r="B85" s="25"/>
      <c r="C85" s="24"/>
      <c r="D85" s="129"/>
      <c r="E85" s="130"/>
      <c r="F85" s="130"/>
    </row>
    <row r="86" spans="1:6">
      <c r="A86" s="135"/>
      <c r="B86" s="25"/>
      <c r="C86" s="24"/>
      <c r="D86" s="129"/>
      <c r="E86" s="130"/>
      <c r="F86" s="130"/>
    </row>
    <row r="87" spans="1:6">
      <c r="A87" s="135"/>
      <c r="B87" s="25"/>
      <c r="C87" s="24"/>
      <c r="D87" s="129"/>
      <c r="E87" s="130"/>
      <c r="F87" s="130"/>
    </row>
    <row r="88" spans="1:6">
      <c r="A88" s="135"/>
      <c r="B88" s="25"/>
      <c r="C88" s="24"/>
      <c r="D88" s="129"/>
      <c r="E88" s="130"/>
      <c r="F88" s="130"/>
    </row>
    <row r="89" spans="1:6">
      <c r="A89" s="135"/>
      <c r="B89" s="25"/>
      <c r="C89" s="24"/>
      <c r="D89" s="129"/>
      <c r="E89" s="130"/>
      <c r="F89" s="130"/>
    </row>
    <row r="90" spans="1:6">
      <c r="A90" s="135"/>
      <c r="B90" s="25"/>
      <c r="C90" s="24"/>
      <c r="D90" s="129"/>
      <c r="E90" s="130"/>
      <c r="F90" s="130"/>
    </row>
    <row r="91" spans="1:6">
      <c r="A91" s="135"/>
      <c r="B91" s="25"/>
      <c r="C91" s="24"/>
      <c r="D91" s="129"/>
      <c r="E91" s="130"/>
      <c r="F91" s="130"/>
    </row>
    <row r="92" spans="1:6">
      <c r="A92" s="135"/>
      <c r="B92" s="25"/>
      <c r="C92" s="24"/>
      <c r="D92" s="129"/>
      <c r="E92" s="130"/>
      <c r="F92" s="130"/>
    </row>
    <row r="93" spans="1:6">
      <c r="A93" s="135"/>
      <c r="B93" s="25"/>
      <c r="C93" s="24"/>
      <c r="D93" s="129"/>
      <c r="E93" s="130"/>
      <c r="F93" s="130"/>
    </row>
    <row r="94" spans="1:6">
      <c r="A94" s="135"/>
      <c r="B94" s="25"/>
      <c r="C94" s="24"/>
      <c r="D94" s="129"/>
      <c r="E94" s="130"/>
      <c r="F94" s="130"/>
    </row>
    <row r="95" spans="1:6">
      <c r="A95" s="135"/>
      <c r="B95" s="25"/>
      <c r="C95" s="24"/>
      <c r="D95" s="129"/>
      <c r="E95" s="130"/>
      <c r="F95" s="130"/>
    </row>
    <row r="96" spans="1:6">
      <c r="A96" s="135"/>
      <c r="B96" s="25"/>
      <c r="C96" s="24"/>
      <c r="D96" s="129"/>
      <c r="E96" s="130"/>
      <c r="F96" s="130"/>
    </row>
    <row r="97" spans="1:6">
      <c r="A97" s="135"/>
      <c r="B97" s="25"/>
      <c r="C97" s="24"/>
      <c r="D97" s="129"/>
      <c r="E97" s="130"/>
      <c r="F97" s="130"/>
    </row>
    <row r="98" spans="1:6">
      <c r="A98" s="135"/>
      <c r="B98" s="25"/>
      <c r="C98" s="24"/>
      <c r="D98" s="129"/>
      <c r="E98" s="130"/>
      <c r="F98" s="130"/>
    </row>
    <row r="99" spans="1:6">
      <c r="A99" s="135"/>
      <c r="B99" s="25"/>
      <c r="C99" s="24"/>
      <c r="D99" s="129"/>
      <c r="E99" s="130"/>
      <c r="F99" s="130"/>
    </row>
    <row r="100" spans="1:6">
      <c r="A100" s="135"/>
      <c r="B100" s="25"/>
      <c r="C100" s="24"/>
      <c r="D100" s="129"/>
      <c r="E100" s="130"/>
      <c r="F100" s="130"/>
    </row>
    <row r="101" spans="1:6">
      <c r="A101" s="135"/>
      <c r="B101" s="25"/>
      <c r="C101" s="24"/>
      <c r="D101" s="129"/>
      <c r="E101" s="130"/>
      <c r="F101" s="130"/>
    </row>
    <row r="102" spans="1:6">
      <c r="A102" s="135"/>
      <c r="B102" s="25"/>
      <c r="C102" s="24"/>
      <c r="D102" s="129"/>
      <c r="E102" s="130"/>
      <c r="F102" s="130"/>
    </row>
    <row r="103" spans="1:6">
      <c r="A103" s="135"/>
      <c r="B103" s="25"/>
      <c r="C103" s="24"/>
      <c r="D103" s="129"/>
      <c r="E103" s="130"/>
      <c r="F103" s="130"/>
    </row>
    <row r="104" spans="1:6">
      <c r="A104" s="135"/>
      <c r="B104" s="25"/>
      <c r="C104" s="24"/>
      <c r="D104" s="129"/>
      <c r="E104" s="130"/>
      <c r="F104" s="130"/>
    </row>
    <row r="105" spans="1:6">
      <c r="A105" s="135"/>
      <c r="B105" s="25"/>
      <c r="C105" s="24"/>
      <c r="D105" s="129"/>
      <c r="E105" s="130"/>
      <c r="F105" s="130"/>
    </row>
    <row r="106" spans="1:6">
      <c r="A106" s="135"/>
      <c r="B106" s="25"/>
      <c r="C106" s="24"/>
      <c r="D106" s="129"/>
      <c r="E106" s="130"/>
      <c r="F106" s="130"/>
    </row>
    <row r="107" spans="1:6">
      <c r="A107" s="135"/>
      <c r="B107" s="25"/>
      <c r="C107" s="24"/>
      <c r="D107" s="129"/>
      <c r="E107" s="130"/>
      <c r="F107" s="130"/>
    </row>
    <row r="108" spans="1:6">
      <c r="A108" s="135"/>
      <c r="B108" s="25"/>
      <c r="C108" s="24"/>
      <c r="D108" s="129"/>
      <c r="E108" s="130"/>
      <c r="F108" s="130"/>
    </row>
    <row r="109" spans="1:6">
      <c r="A109" s="135"/>
      <c r="B109" s="25"/>
      <c r="C109" s="24"/>
      <c r="D109" s="129"/>
      <c r="E109" s="130"/>
      <c r="F109" s="130"/>
    </row>
    <row r="110" spans="1:6">
      <c r="A110" s="135"/>
      <c r="B110" s="25"/>
      <c r="C110" s="24"/>
      <c r="D110" s="129"/>
      <c r="E110" s="130"/>
      <c r="F110" s="130"/>
    </row>
    <row r="111" spans="1:6">
      <c r="A111" s="135"/>
      <c r="B111" s="25"/>
      <c r="C111" s="24"/>
      <c r="D111" s="129"/>
      <c r="E111" s="130"/>
      <c r="F111" s="130"/>
    </row>
    <row r="112" spans="1:6">
      <c r="A112" s="135"/>
      <c r="B112" s="25"/>
      <c r="C112" s="24"/>
      <c r="D112" s="129"/>
      <c r="E112" s="130"/>
      <c r="F112" s="130"/>
    </row>
    <row r="113" spans="1:6">
      <c r="A113" s="135"/>
      <c r="B113" s="25"/>
      <c r="C113" s="24"/>
      <c r="D113" s="129"/>
      <c r="E113" s="130"/>
      <c r="F113" s="130"/>
    </row>
    <row r="114" spans="1:6">
      <c r="A114" s="135"/>
      <c r="B114" s="25"/>
      <c r="C114" s="24"/>
      <c r="D114" s="129"/>
      <c r="E114" s="130"/>
      <c r="F114" s="130"/>
    </row>
    <row r="115" spans="1:6">
      <c r="A115" s="135"/>
      <c r="B115" s="25"/>
      <c r="C115" s="24"/>
      <c r="D115" s="129"/>
      <c r="E115" s="130"/>
      <c r="F115" s="130"/>
    </row>
    <row r="116" spans="1:6">
      <c r="A116" s="135"/>
      <c r="B116" s="25"/>
      <c r="C116" s="24"/>
      <c r="D116" s="129"/>
      <c r="E116" s="130"/>
      <c r="F116" s="130"/>
    </row>
    <row r="117" spans="1:6">
      <c r="A117" s="135"/>
      <c r="B117" s="25"/>
      <c r="C117" s="24"/>
      <c r="D117" s="129"/>
      <c r="E117" s="130"/>
      <c r="F117" s="130"/>
    </row>
    <row r="118" spans="1:6">
      <c r="A118" s="135"/>
      <c r="B118" s="25"/>
      <c r="C118" s="24"/>
      <c r="D118" s="129"/>
      <c r="E118" s="130"/>
      <c r="F118" s="130"/>
    </row>
    <row r="119" spans="1:6">
      <c r="A119" s="135"/>
      <c r="B119" s="25"/>
      <c r="C119" s="24"/>
      <c r="D119" s="129"/>
      <c r="E119" s="130"/>
      <c r="F119" s="130"/>
    </row>
    <row r="120" spans="1:6">
      <c r="A120" s="135"/>
      <c r="B120" s="25"/>
      <c r="C120" s="24"/>
      <c r="D120" s="129"/>
      <c r="E120" s="130"/>
      <c r="F120" s="130"/>
    </row>
    <row r="121" spans="1:6">
      <c r="A121" s="135"/>
      <c r="B121" s="25"/>
      <c r="C121" s="24"/>
      <c r="D121" s="129"/>
      <c r="E121" s="130"/>
      <c r="F121" s="130"/>
    </row>
    <row r="122" spans="1:6">
      <c r="A122" s="135"/>
      <c r="B122" s="25"/>
      <c r="C122" s="24"/>
      <c r="D122" s="129"/>
      <c r="E122" s="130"/>
      <c r="F122" s="130"/>
    </row>
    <row r="123" spans="1:6">
      <c r="A123" s="135"/>
      <c r="B123" s="25"/>
      <c r="C123" s="24"/>
      <c r="D123" s="129"/>
      <c r="E123" s="130"/>
      <c r="F123" s="130"/>
    </row>
    <row r="124" spans="1:6">
      <c r="A124" s="135"/>
      <c r="B124" s="25"/>
      <c r="C124" s="24"/>
      <c r="D124" s="129"/>
      <c r="E124" s="130"/>
      <c r="F124" s="130"/>
    </row>
    <row r="125" spans="1:6">
      <c r="A125" s="135"/>
      <c r="B125" s="25"/>
      <c r="C125" s="24"/>
      <c r="D125" s="129"/>
      <c r="E125" s="130"/>
      <c r="F125" s="130"/>
    </row>
    <row r="126" spans="1:6">
      <c r="A126" s="135"/>
      <c r="B126" s="25"/>
      <c r="C126" s="24"/>
      <c r="D126" s="129"/>
      <c r="E126" s="130"/>
      <c r="F126" s="130"/>
    </row>
    <row r="127" spans="1:6">
      <c r="A127" s="135"/>
      <c r="B127" s="25"/>
      <c r="C127" s="24"/>
      <c r="D127" s="129"/>
      <c r="E127" s="130"/>
      <c r="F127" s="130"/>
    </row>
    <row r="128" spans="1:6">
      <c r="A128" s="135"/>
      <c r="B128" s="25"/>
      <c r="C128" s="24"/>
      <c r="D128" s="129"/>
      <c r="E128" s="130"/>
      <c r="F128" s="130"/>
    </row>
    <row r="129" spans="1:6">
      <c r="A129" s="135"/>
      <c r="B129" s="25"/>
      <c r="C129" s="24"/>
      <c r="D129" s="129"/>
      <c r="E129" s="130"/>
      <c r="F129" s="130"/>
    </row>
    <row r="130" spans="1:6">
      <c r="A130" s="135"/>
      <c r="B130" s="25"/>
      <c r="C130" s="24"/>
      <c r="D130" s="129"/>
      <c r="E130" s="130"/>
      <c r="F130" s="130"/>
    </row>
    <row r="131" spans="1:6">
      <c r="A131" s="135"/>
      <c r="B131" s="25"/>
      <c r="C131" s="24"/>
      <c r="D131" s="129"/>
      <c r="E131" s="130"/>
      <c r="F131" s="130"/>
    </row>
    <row r="132" spans="1:6">
      <c r="A132" s="135"/>
      <c r="B132" s="25"/>
      <c r="C132" s="24"/>
      <c r="D132" s="129"/>
      <c r="E132" s="130"/>
      <c r="F132" s="130"/>
    </row>
    <row r="133" spans="1:6">
      <c r="A133" s="135"/>
      <c r="B133" s="25"/>
      <c r="C133" s="24"/>
      <c r="D133" s="129"/>
      <c r="E133" s="130"/>
      <c r="F133" s="130"/>
    </row>
    <row r="134" spans="1:6">
      <c r="A134" s="135"/>
      <c r="B134" s="25"/>
      <c r="C134" s="24"/>
      <c r="D134" s="129"/>
      <c r="E134" s="130"/>
      <c r="F134" s="130"/>
    </row>
    <row r="135" spans="1:6">
      <c r="A135" s="135"/>
      <c r="B135" s="25"/>
      <c r="C135" s="24"/>
      <c r="D135" s="129"/>
      <c r="E135" s="130"/>
      <c r="F135" s="130"/>
    </row>
    <row r="136" spans="1:6">
      <c r="A136" s="135"/>
      <c r="B136" s="25"/>
      <c r="C136" s="24"/>
      <c r="D136" s="129"/>
      <c r="E136" s="130"/>
      <c r="F136" s="130"/>
    </row>
    <row r="137" spans="1:6">
      <c r="A137" s="135"/>
      <c r="B137" s="25"/>
      <c r="C137" s="24"/>
      <c r="D137" s="129"/>
      <c r="E137" s="130"/>
      <c r="F137" s="130"/>
    </row>
    <row r="138" spans="1:6">
      <c r="A138" s="135"/>
      <c r="B138" s="25"/>
      <c r="C138" s="24"/>
      <c r="D138" s="129"/>
      <c r="E138" s="130"/>
      <c r="F138" s="130"/>
    </row>
    <row r="139" spans="1:6">
      <c r="A139" s="135"/>
      <c r="B139" s="25"/>
      <c r="C139" s="24"/>
      <c r="D139" s="129"/>
      <c r="E139" s="130"/>
      <c r="F139" s="130"/>
    </row>
    <row r="140" spans="1:6">
      <c r="A140" s="135"/>
      <c r="B140" s="25"/>
      <c r="C140" s="24"/>
      <c r="D140" s="129"/>
      <c r="E140" s="130"/>
      <c r="F140" s="130"/>
    </row>
    <row r="141" spans="1:6">
      <c r="A141" s="135"/>
      <c r="B141" s="25"/>
      <c r="C141" s="24"/>
      <c r="D141" s="129"/>
      <c r="E141" s="130"/>
      <c r="F141" s="130"/>
    </row>
    <row r="142" spans="1:6">
      <c r="A142" s="135"/>
      <c r="B142" s="25"/>
      <c r="C142" s="24"/>
      <c r="D142" s="129"/>
      <c r="E142" s="130"/>
      <c r="F142" s="130"/>
    </row>
    <row r="143" spans="1:6">
      <c r="A143" s="135"/>
      <c r="B143" s="25"/>
      <c r="C143" s="24"/>
      <c r="D143" s="129"/>
      <c r="E143" s="130"/>
      <c r="F143" s="130"/>
    </row>
    <row r="144" spans="1:6">
      <c r="A144" s="135"/>
      <c r="B144" s="25"/>
      <c r="C144" s="24"/>
      <c r="D144" s="129"/>
      <c r="E144" s="130"/>
      <c r="F144" s="130"/>
    </row>
    <row r="145" spans="1:6">
      <c r="A145" s="135"/>
      <c r="B145" s="25"/>
      <c r="C145" s="24"/>
      <c r="D145" s="129"/>
      <c r="E145" s="130"/>
      <c r="F145" s="130"/>
    </row>
    <row r="146" spans="1:6">
      <c r="A146" s="135"/>
      <c r="B146" s="25"/>
      <c r="C146" s="24"/>
      <c r="D146" s="129"/>
      <c r="E146" s="130"/>
      <c r="F146" s="130"/>
    </row>
    <row r="147" spans="1:6">
      <c r="A147" s="135"/>
      <c r="B147" s="25"/>
      <c r="C147" s="24"/>
      <c r="D147" s="129"/>
      <c r="E147" s="130"/>
      <c r="F147" s="130"/>
    </row>
    <row r="148" spans="1:6">
      <c r="A148" s="135"/>
      <c r="B148" s="25"/>
      <c r="C148" s="24"/>
      <c r="D148" s="129"/>
      <c r="E148" s="130"/>
      <c r="F148" s="130"/>
    </row>
    <row r="149" spans="1:6">
      <c r="A149" s="135"/>
      <c r="B149" s="25"/>
      <c r="C149" s="24"/>
      <c r="D149" s="129"/>
      <c r="E149" s="130"/>
      <c r="F149" s="130"/>
    </row>
    <row r="150" spans="1:6">
      <c r="A150" s="135"/>
      <c r="B150" s="25"/>
      <c r="C150" s="24"/>
      <c r="D150" s="129"/>
      <c r="E150" s="130"/>
      <c r="F150" s="130"/>
    </row>
    <row r="151" spans="1:6">
      <c r="A151" s="135"/>
      <c r="B151" s="25"/>
      <c r="C151" s="24"/>
      <c r="D151" s="129"/>
      <c r="E151" s="130"/>
      <c r="F151" s="130"/>
    </row>
    <row r="152" spans="1:6">
      <c r="A152" s="135"/>
      <c r="B152" s="25"/>
      <c r="C152" s="24"/>
      <c r="D152" s="129"/>
      <c r="E152" s="130"/>
      <c r="F152" s="130"/>
    </row>
    <row r="153" spans="1:6">
      <c r="A153" s="135"/>
      <c r="B153" s="25"/>
      <c r="C153" s="24"/>
      <c r="D153" s="129"/>
      <c r="E153" s="130"/>
      <c r="F153" s="130"/>
    </row>
    <row r="154" spans="1:6">
      <c r="A154" s="135"/>
      <c r="B154" s="25"/>
      <c r="C154" s="24"/>
      <c r="D154" s="129"/>
      <c r="E154" s="130"/>
      <c r="F154" s="130"/>
    </row>
    <row r="155" spans="1:6">
      <c r="A155" s="135"/>
      <c r="B155" s="25"/>
      <c r="C155" s="24"/>
      <c r="D155" s="129"/>
      <c r="E155" s="130"/>
      <c r="F155" s="130"/>
    </row>
    <row r="156" spans="1:6">
      <c r="A156" s="135"/>
      <c r="B156" s="25"/>
      <c r="C156" s="24"/>
      <c r="D156" s="129"/>
      <c r="E156" s="130"/>
      <c r="F156" s="130"/>
    </row>
    <row r="157" spans="1:6">
      <c r="A157" s="135"/>
      <c r="B157" s="25"/>
      <c r="C157" s="24"/>
      <c r="D157" s="129"/>
      <c r="E157" s="130"/>
      <c r="F157" s="130"/>
    </row>
    <row r="158" spans="1:6">
      <c r="A158" s="135"/>
      <c r="B158" s="25"/>
      <c r="C158" s="24"/>
      <c r="D158" s="129"/>
      <c r="E158" s="130"/>
      <c r="F158" s="130"/>
    </row>
    <row r="159" spans="1:6">
      <c r="A159" s="135"/>
      <c r="B159" s="25"/>
      <c r="C159" s="24"/>
      <c r="D159" s="129"/>
      <c r="E159" s="130"/>
      <c r="F159" s="130"/>
    </row>
    <row r="160" spans="1:6">
      <c r="A160" s="135"/>
      <c r="B160" s="25"/>
      <c r="C160" s="24"/>
      <c r="D160" s="129"/>
      <c r="E160" s="130"/>
      <c r="F160" s="130"/>
    </row>
    <row r="161" spans="1:6">
      <c r="A161" s="135"/>
      <c r="B161" s="25"/>
      <c r="C161" s="24"/>
      <c r="D161" s="129"/>
      <c r="E161" s="130"/>
      <c r="F161" s="130"/>
    </row>
    <row r="162" spans="1:6">
      <c r="A162" s="135"/>
      <c r="B162" s="25"/>
      <c r="C162" s="24"/>
      <c r="D162" s="129"/>
      <c r="E162" s="130"/>
      <c r="F162" s="130"/>
    </row>
    <row r="163" spans="1:6">
      <c r="A163" s="135"/>
      <c r="B163" s="25"/>
      <c r="C163" s="24"/>
      <c r="D163" s="129"/>
      <c r="E163" s="130"/>
      <c r="F163" s="130"/>
    </row>
    <row r="164" spans="1:6">
      <c r="A164" s="135"/>
      <c r="B164" s="25"/>
      <c r="C164" s="24"/>
      <c r="D164" s="129"/>
      <c r="E164" s="130"/>
      <c r="F164" s="130"/>
    </row>
    <row r="165" spans="1:6">
      <c r="A165" s="135"/>
      <c r="B165" s="25"/>
      <c r="C165" s="24"/>
      <c r="D165" s="129"/>
      <c r="E165" s="130"/>
      <c r="F165" s="130"/>
    </row>
    <row r="166" spans="1:6">
      <c r="A166" s="135"/>
      <c r="B166" s="25"/>
      <c r="C166" s="24"/>
      <c r="D166" s="129"/>
      <c r="E166" s="130"/>
      <c r="F166" s="130"/>
    </row>
    <row r="167" spans="1:6">
      <c r="A167" s="135"/>
      <c r="B167" s="25"/>
      <c r="C167" s="24"/>
      <c r="D167" s="129"/>
      <c r="E167" s="130"/>
      <c r="F167" s="130"/>
    </row>
    <row r="168" spans="1:6">
      <c r="A168" s="135"/>
      <c r="B168" s="25"/>
      <c r="C168" s="24"/>
      <c r="D168" s="129"/>
      <c r="E168" s="130"/>
      <c r="F168" s="130"/>
    </row>
    <row r="169" spans="1:6">
      <c r="A169" s="135"/>
      <c r="B169" s="25"/>
      <c r="C169" s="24"/>
      <c r="D169" s="129"/>
      <c r="E169" s="130"/>
      <c r="F169" s="130"/>
    </row>
    <row r="170" spans="1:6">
      <c r="A170" s="135"/>
      <c r="B170" s="25"/>
      <c r="C170" s="24"/>
      <c r="D170" s="129"/>
      <c r="E170" s="130"/>
      <c r="F170" s="130"/>
    </row>
    <row r="171" spans="1:6">
      <c r="A171" s="135"/>
      <c r="B171" s="25"/>
      <c r="C171" s="24"/>
      <c r="D171" s="129"/>
      <c r="E171" s="130"/>
      <c r="F171" s="130"/>
    </row>
    <row r="172" spans="1:6">
      <c r="A172" s="135"/>
      <c r="B172" s="25"/>
      <c r="C172" s="24"/>
      <c r="D172" s="129"/>
      <c r="E172" s="130"/>
      <c r="F172" s="130"/>
    </row>
    <row r="173" spans="1:6">
      <c r="A173" s="135"/>
      <c r="B173" s="25"/>
      <c r="C173" s="24"/>
      <c r="D173" s="129"/>
      <c r="E173" s="130"/>
      <c r="F173" s="130"/>
    </row>
    <row r="174" spans="1:6">
      <c r="A174" s="135"/>
      <c r="B174" s="25"/>
      <c r="C174" s="24"/>
      <c r="D174" s="129"/>
      <c r="E174" s="130"/>
      <c r="F174" s="130"/>
    </row>
    <row r="175" spans="1:6">
      <c r="A175" s="135"/>
      <c r="B175" s="25"/>
      <c r="C175" s="24"/>
      <c r="D175" s="129"/>
      <c r="E175" s="130"/>
      <c r="F175" s="130"/>
    </row>
    <row r="176" spans="1:6">
      <c r="A176" s="135"/>
      <c r="B176" s="25"/>
      <c r="C176" s="24"/>
      <c r="D176" s="129"/>
      <c r="E176" s="130"/>
      <c r="F176" s="130"/>
    </row>
    <row r="177" spans="1:6">
      <c r="A177" s="135"/>
      <c r="B177" s="25"/>
      <c r="C177" s="24"/>
      <c r="D177" s="129"/>
      <c r="E177" s="130"/>
      <c r="F177" s="130"/>
    </row>
    <row r="178" spans="1:6">
      <c r="A178" s="135"/>
      <c r="B178" s="25"/>
      <c r="C178" s="24"/>
      <c r="D178" s="129"/>
      <c r="E178" s="130"/>
      <c r="F178" s="130"/>
    </row>
    <row r="179" spans="1:6">
      <c r="A179" s="135"/>
      <c r="B179" s="25"/>
      <c r="C179" s="24"/>
      <c r="D179" s="129"/>
      <c r="E179" s="130"/>
      <c r="F179" s="130"/>
    </row>
    <row r="180" spans="1:6">
      <c r="A180" s="135"/>
      <c r="B180" s="25"/>
      <c r="C180" s="24"/>
      <c r="D180" s="129"/>
      <c r="E180" s="130"/>
      <c r="F180" s="130"/>
    </row>
    <row r="181" spans="1:6">
      <c r="A181" s="135"/>
      <c r="B181" s="25"/>
      <c r="C181" s="24"/>
      <c r="D181" s="129"/>
      <c r="E181" s="130"/>
      <c r="F181" s="130"/>
    </row>
    <row r="182" spans="1:6">
      <c r="A182" s="135"/>
      <c r="B182" s="25"/>
      <c r="C182" s="24"/>
      <c r="D182" s="129"/>
      <c r="E182" s="130"/>
      <c r="F182" s="130"/>
    </row>
    <row r="183" spans="1:6">
      <c r="A183" s="135"/>
      <c r="B183" s="25"/>
      <c r="C183" s="24"/>
      <c r="D183" s="129"/>
      <c r="E183" s="130"/>
      <c r="F183" s="130"/>
    </row>
    <row r="184" spans="1:6">
      <c r="A184" s="135"/>
      <c r="B184" s="25"/>
      <c r="C184" s="24"/>
      <c r="D184" s="129"/>
      <c r="E184" s="130"/>
      <c r="F184" s="130"/>
    </row>
    <row r="185" spans="1:6">
      <c r="A185" s="135"/>
      <c r="B185" s="25"/>
      <c r="C185" s="24"/>
      <c r="D185" s="129"/>
      <c r="E185" s="130"/>
      <c r="F185" s="130"/>
    </row>
    <row r="186" spans="1:6">
      <c r="A186" s="135"/>
      <c r="B186" s="25"/>
      <c r="C186" s="24"/>
      <c r="D186" s="129"/>
      <c r="E186" s="130"/>
      <c r="F186" s="130"/>
    </row>
    <row r="187" spans="1:6">
      <c r="A187" s="135"/>
      <c r="B187" s="25"/>
      <c r="C187" s="24"/>
      <c r="D187" s="129"/>
      <c r="E187" s="130"/>
      <c r="F187" s="130"/>
    </row>
    <row r="188" spans="1:6">
      <c r="A188" s="135"/>
      <c r="B188" s="25"/>
      <c r="C188" s="24"/>
      <c r="D188" s="129"/>
      <c r="E188" s="130"/>
      <c r="F188" s="130"/>
    </row>
    <row r="189" spans="1:6">
      <c r="A189" s="135"/>
      <c r="B189" s="25"/>
      <c r="C189" s="24"/>
      <c r="D189" s="129"/>
      <c r="E189" s="130"/>
      <c r="F189" s="130"/>
    </row>
    <row r="190" spans="1:6">
      <c r="A190" s="135"/>
      <c r="B190" s="25"/>
      <c r="C190" s="24"/>
      <c r="D190" s="129"/>
      <c r="E190" s="130"/>
      <c r="F190" s="130"/>
    </row>
    <row r="191" spans="1:6">
      <c r="A191" s="135"/>
      <c r="B191" s="25"/>
      <c r="C191" s="24"/>
      <c r="D191" s="129"/>
      <c r="E191" s="130"/>
      <c r="F191" s="130"/>
    </row>
    <row r="192" spans="1:6">
      <c r="A192" s="135"/>
      <c r="B192" s="25"/>
      <c r="C192" s="24"/>
      <c r="D192" s="129"/>
      <c r="E192" s="130"/>
      <c r="F192" s="130"/>
    </row>
    <row r="193" spans="1:6">
      <c r="A193" s="135"/>
      <c r="B193" s="25"/>
      <c r="C193" s="24"/>
      <c r="D193" s="129"/>
      <c r="E193" s="130"/>
      <c r="F193" s="130"/>
    </row>
    <row r="194" spans="1:6">
      <c r="A194" s="135"/>
      <c r="B194" s="25"/>
      <c r="C194" s="24"/>
      <c r="D194" s="129"/>
      <c r="E194" s="130"/>
      <c r="F194" s="130"/>
    </row>
    <row r="195" spans="1:6">
      <c r="A195" s="135"/>
      <c r="B195" s="25"/>
      <c r="C195" s="24"/>
      <c r="D195" s="129"/>
      <c r="E195" s="130"/>
      <c r="F195" s="130"/>
    </row>
    <row r="196" spans="1:6">
      <c r="A196" s="135"/>
      <c r="B196" s="25"/>
      <c r="C196" s="24"/>
      <c r="D196" s="129"/>
      <c r="E196" s="130"/>
      <c r="F196" s="130"/>
    </row>
    <row r="197" spans="1:6">
      <c r="A197" s="135"/>
      <c r="B197" s="25"/>
      <c r="C197" s="24"/>
      <c r="D197" s="129"/>
      <c r="E197" s="130"/>
      <c r="F197" s="130"/>
    </row>
    <row r="198" spans="1:6">
      <c r="A198" s="135"/>
      <c r="B198" s="25"/>
      <c r="C198" s="24"/>
      <c r="D198" s="129"/>
      <c r="E198" s="130"/>
      <c r="F198" s="130"/>
    </row>
    <row r="199" spans="1:6">
      <c r="A199" s="135"/>
      <c r="B199" s="25"/>
      <c r="C199" s="24"/>
      <c r="D199" s="129"/>
      <c r="E199" s="130"/>
      <c r="F199" s="130"/>
    </row>
    <row r="200" spans="1:6">
      <c r="A200" s="135"/>
      <c r="B200" s="25"/>
      <c r="C200" s="24"/>
      <c r="D200" s="129"/>
      <c r="E200" s="130"/>
      <c r="F200" s="130"/>
    </row>
    <row r="201" spans="1:6">
      <c r="A201" s="135"/>
      <c r="B201" s="25"/>
      <c r="C201" s="24"/>
      <c r="D201" s="129"/>
      <c r="E201" s="130"/>
      <c r="F201" s="130"/>
    </row>
    <row r="202" spans="1:6">
      <c r="A202" s="135"/>
      <c r="B202" s="25"/>
      <c r="C202" s="24"/>
      <c r="D202" s="129"/>
      <c r="E202" s="130"/>
      <c r="F202" s="130"/>
    </row>
    <row r="203" spans="1:6">
      <c r="A203" s="135"/>
      <c r="B203" s="25"/>
      <c r="C203" s="24"/>
      <c r="D203" s="129"/>
      <c r="E203" s="130"/>
      <c r="F203" s="130"/>
    </row>
    <row r="204" spans="1:6">
      <c r="A204" s="135"/>
      <c r="B204" s="25"/>
      <c r="C204" s="24"/>
      <c r="D204" s="129"/>
      <c r="E204" s="130"/>
      <c r="F204" s="130"/>
    </row>
    <row r="205" spans="1:6">
      <c r="A205" s="135"/>
      <c r="B205" s="25"/>
      <c r="C205" s="24"/>
      <c r="D205" s="129"/>
      <c r="E205" s="130"/>
      <c r="F205" s="130"/>
    </row>
    <row r="206" spans="1:6">
      <c r="A206" s="135"/>
      <c r="B206" s="25"/>
      <c r="C206" s="24"/>
      <c r="D206" s="129"/>
      <c r="E206" s="130"/>
      <c r="F206" s="130"/>
    </row>
    <row r="207" spans="1:6">
      <c r="A207" s="135"/>
      <c r="B207" s="25"/>
      <c r="C207" s="24"/>
      <c r="D207" s="129"/>
      <c r="E207" s="130"/>
      <c r="F207" s="130"/>
    </row>
    <row r="208" spans="1:6">
      <c r="A208" s="135"/>
      <c r="B208" s="25"/>
      <c r="C208" s="24"/>
      <c r="D208" s="129"/>
      <c r="E208" s="130"/>
      <c r="F208" s="130"/>
    </row>
    <row r="209" spans="1:6">
      <c r="A209" s="135"/>
      <c r="B209" s="25"/>
      <c r="C209" s="24"/>
      <c r="D209" s="129"/>
      <c r="E209" s="130"/>
      <c r="F209" s="130"/>
    </row>
    <row r="210" spans="1:6">
      <c r="A210" s="135"/>
      <c r="B210" s="25"/>
      <c r="C210" s="24"/>
      <c r="D210" s="129"/>
      <c r="E210" s="130"/>
      <c r="F210" s="130"/>
    </row>
    <row r="211" spans="1:6">
      <c r="A211" s="135"/>
      <c r="B211" s="25"/>
      <c r="C211" s="24"/>
      <c r="D211" s="129"/>
      <c r="E211" s="130"/>
      <c r="F211" s="130"/>
    </row>
    <row r="212" spans="1:6">
      <c r="A212" s="135"/>
      <c r="B212" s="25"/>
      <c r="C212" s="24"/>
      <c r="D212" s="129"/>
      <c r="E212" s="130"/>
      <c r="F212" s="130"/>
    </row>
    <row r="213" spans="1:6">
      <c r="A213" s="135"/>
      <c r="B213" s="25"/>
      <c r="C213" s="24"/>
      <c r="D213" s="129"/>
      <c r="E213" s="130"/>
      <c r="F213" s="130"/>
    </row>
    <row r="214" spans="1:6">
      <c r="A214" s="135"/>
      <c r="B214" s="25"/>
      <c r="C214" s="24"/>
      <c r="D214" s="129"/>
      <c r="E214" s="130"/>
      <c r="F214" s="130"/>
    </row>
    <row r="215" spans="1:6">
      <c r="A215" s="135"/>
      <c r="B215" s="25"/>
      <c r="C215" s="24"/>
      <c r="D215" s="129"/>
      <c r="E215" s="130"/>
      <c r="F215" s="130"/>
    </row>
    <row r="216" spans="1:6">
      <c r="A216" s="135"/>
      <c r="B216" s="25"/>
      <c r="C216" s="24"/>
      <c r="D216" s="129"/>
      <c r="E216" s="130"/>
      <c r="F216" s="130"/>
    </row>
    <row r="217" spans="1:6">
      <c r="A217" s="135"/>
      <c r="B217" s="25"/>
      <c r="C217" s="24"/>
      <c r="D217" s="129"/>
      <c r="E217" s="130"/>
      <c r="F217" s="130"/>
    </row>
    <row r="218" spans="1:6">
      <c r="A218" s="135"/>
      <c r="B218" s="25"/>
      <c r="C218" s="24"/>
      <c r="D218" s="129"/>
      <c r="E218" s="130"/>
      <c r="F218" s="130"/>
    </row>
    <row r="219" spans="1:6">
      <c r="A219" s="135"/>
      <c r="B219" s="25"/>
      <c r="C219" s="24"/>
      <c r="D219" s="129"/>
      <c r="E219" s="130"/>
      <c r="F219" s="130"/>
    </row>
    <row r="220" spans="1:6">
      <c r="A220" s="135"/>
      <c r="B220" s="25"/>
      <c r="C220" s="24"/>
      <c r="D220" s="129"/>
      <c r="E220" s="130"/>
      <c r="F220" s="130"/>
    </row>
    <row r="221" spans="1:6">
      <c r="A221" s="135"/>
      <c r="B221" s="25"/>
      <c r="C221" s="24"/>
      <c r="D221" s="129"/>
      <c r="E221" s="130"/>
      <c r="F221" s="130"/>
    </row>
    <row r="222" spans="1:6">
      <c r="A222" s="135"/>
      <c r="B222" s="25"/>
      <c r="C222" s="24"/>
      <c r="D222" s="129"/>
      <c r="E222" s="130"/>
      <c r="F222" s="130"/>
    </row>
    <row r="223" spans="1:6">
      <c r="A223" s="135"/>
      <c r="B223" s="25"/>
      <c r="C223" s="24"/>
      <c r="D223" s="129"/>
      <c r="E223" s="130"/>
      <c r="F223" s="130"/>
    </row>
    <row r="224" spans="1:6">
      <c r="A224" s="135"/>
      <c r="B224" s="25"/>
      <c r="C224" s="24"/>
      <c r="D224" s="129"/>
      <c r="E224" s="130"/>
      <c r="F224" s="130"/>
    </row>
    <row r="225" spans="1:6">
      <c r="A225" s="135"/>
      <c r="B225" s="25"/>
      <c r="C225" s="24"/>
      <c r="D225" s="129"/>
      <c r="E225" s="130"/>
      <c r="F225" s="130"/>
    </row>
    <row r="226" spans="1:6">
      <c r="A226" s="135"/>
      <c r="B226" s="25"/>
      <c r="C226" s="24"/>
      <c r="D226" s="129"/>
      <c r="E226" s="130"/>
      <c r="F226" s="130"/>
    </row>
    <row r="227" spans="1:6">
      <c r="A227" s="135"/>
      <c r="B227" s="25"/>
      <c r="C227" s="24"/>
      <c r="D227" s="129"/>
      <c r="E227" s="130"/>
      <c r="F227" s="130"/>
    </row>
    <row r="228" spans="1:6">
      <c r="A228" s="135"/>
      <c r="B228" s="25"/>
      <c r="C228" s="24"/>
      <c r="D228" s="129"/>
      <c r="E228" s="130"/>
      <c r="F228" s="130"/>
    </row>
    <row r="229" spans="1:6">
      <c r="A229" s="135"/>
      <c r="B229" s="25"/>
      <c r="C229" s="24"/>
      <c r="D229" s="129"/>
      <c r="E229" s="130"/>
      <c r="F229" s="130"/>
    </row>
    <row r="230" spans="1:6">
      <c r="A230" s="135"/>
      <c r="B230" s="25"/>
      <c r="C230" s="24"/>
      <c r="D230" s="129"/>
      <c r="E230" s="130"/>
      <c r="F230" s="130"/>
    </row>
    <row r="231" spans="1:6">
      <c r="A231" s="135"/>
      <c r="B231" s="25"/>
      <c r="C231" s="24"/>
      <c r="D231" s="129"/>
      <c r="E231" s="130"/>
      <c r="F231" s="130"/>
    </row>
    <row r="232" spans="1:6">
      <c r="A232" s="135"/>
      <c r="B232" s="25"/>
      <c r="C232" s="24"/>
      <c r="D232" s="129"/>
      <c r="E232" s="130"/>
      <c r="F232" s="130"/>
    </row>
    <row r="233" spans="1:6">
      <c r="A233" s="135"/>
      <c r="B233" s="25"/>
      <c r="C233" s="24"/>
      <c r="D233" s="129"/>
      <c r="E233" s="130"/>
      <c r="F233" s="130"/>
    </row>
    <row r="234" spans="1:6">
      <c r="A234" s="135"/>
      <c r="B234" s="25"/>
      <c r="C234" s="24"/>
      <c r="D234" s="129"/>
      <c r="E234" s="130"/>
      <c r="F234" s="130"/>
    </row>
    <row r="235" spans="1:6">
      <c r="A235" s="135"/>
      <c r="B235" s="25"/>
      <c r="C235" s="24"/>
      <c r="D235" s="129"/>
      <c r="E235" s="130"/>
      <c r="F235" s="130"/>
    </row>
    <row r="236" spans="1:6">
      <c r="A236" s="135"/>
      <c r="B236" s="25"/>
      <c r="C236" s="24"/>
      <c r="D236" s="129"/>
      <c r="E236" s="130"/>
      <c r="F236" s="130"/>
    </row>
    <row r="237" spans="1:6">
      <c r="A237" s="135"/>
      <c r="B237" s="25"/>
      <c r="C237" s="24"/>
      <c r="D237" s="129"/>
      <c r="E237" s="130"/>
      <c r="F237" s="130"/>
    </row>
    <row r="238" spans="1:6">
      <c r="A238" s="135"/>
      <c r="B238" s="25"/>
      <c r="C238" s="24"/>
      <c r="D238" s="129"/>
      <c r="E238" s="130"/>
      <c r="F238" s="130"/>
    </row>
    <row r="239" spans="1:6">
      <c r="A239" s="135"/>
      <c r="B239" s="25"/>
      <c r="C239" s="24"/>
      <c r="D239" s="129"/>
      <c r="E239" s="130"/>
      <c r="F239" s="130"/>
    </row>
    <row r="240" spans="1:6">
      <c r="A240" s="135"/>
      <c r="B240" s="25"/>
      <c r="C240" s="24"/>
      <c r="D240" s="129"/>
      <c r="E240" s="130"/>
      <c r="F240" s="130"/>
    </row>
    <row r="241" spans="1:6">
      <c r="A241" s="135"/>
      <c r="B241" s="25"/>
      <c r="C241" s="24"/>
      <c r="D241" s="129"/>
      <c r="E241" s="130"/>
      <c r="F241" s="130"/>
    </row>
    <row r="242" spans="1:6">
      <c r="A242" s="135"/>
      <c r="B242" s="25"/>
      <c r="C242" s="24"/>
      <c r="D242" s="129"/>
      <c r="E242" s="130"/>
      <c r="F242" s="130"/>
    </row>
    <row r="243" spans="1:6">
      <c r="A243" s="135"/>
      <c r="B243" s="25"/>
      <c r="C243" s="24"/>
      <c r="D243" s="129"/>
      <c r="E243" s="130"/>
      <c r="F243" s="130"/>
    </row>
    <row r="244" spans="1:6">
      <c r="A244" s="135"/>
      <c r="B244" s="25"/>
      <c r="C244" s="24"/>
      <c r="D244" s="129"/>
      <c r="E244" s="130"/>
      <c r="F244" s="130"/>
    </row>
    <row r="245" spans="1:6">
      <c r="A245" s="135"/>
      <c r="B245" s="25"/>
      <c r="C245" s="24"/>
      <c r="D245" s="129"/>
      <c r="E245" s="130"/>
      <c r="F245" s="130"/>
    </row>
    <row r="246" spans="1:6">
      <c r="A246" s="135"/>
      <c r="B246" s="25"/>
      <c r="C246" s="24"/>
      <c r="D246" s="129"/>
      <c r="E246" s="130"/>
      <c r="F246" s="130"/>
    </row>
    <row r="247" spans="1:6">
      <c r="A247" s="135"/>
      <c r="B247" s="25"/>
      <c r="C247" s="24"/>
      <c r="D247" s="129"/>
      <c r="E247" s="130"/>
      <c r="F247" s="130"/>
    </row>
    <row r="248" spans="1:6">
      <c r="A248" s="135"/>
      <c r="B248" s="25"/>
      <c r="C248" s="24"/>
      <c r="D248" s="129"/>
      <c r="E248" s="130"/>
      <c r="F248" s="130"/>
    </row>
    <row r="249" spans="1:6">
      <c r="A249" s="135"/>
      <c r="B249" s="25"/>
      <c r="C249" s="24"/>
      <c r="D249" s="129"/>
      <c r="E249" s="130"/>
      <c r="F249" s="130"/>
    </row>
    <row r="250" spans="1:6">
      <c r="A250" s="135"/>
      <c r="B250" s="25"/>
      <c r="C250" s="24"/>
      <c r="D250" s="129"/>
      <c r="E250" s="130"/>
      <c r="F250" s="130"/>
    </row>
    <row r="251" spans="1:6">
      <c r="A251" s="135"/>
      <c r="B251" s="25"/>
      <c r="C251" s="24"/>
      <c r="D251" s="129"/>
      <c r="E251" s="130"/>
      <c r="F251" s="130"/>
    </row>
    <row r="252" spans="1:6">
      <c r="A252" s="135"/>
      <c r="B252" s="25"/>
      <c r="C252" s="24"/>
      <c r="D252" s="129"/>
      <c r="E252" s="130"/>
      <c r="F252" s="130"/>
    </row>
    <row r="253" spans="1:6">
      <c r="A253" s="135"/>
      <c r="B253" s="25"/>
      <c r="C253" s="24"/>
      <c r="D253" s="129"/>
      <c r="E253" s="130"/>
      <c r="F253" s="130"/>
    </row>
    <row r="254" spans="1:6">
      <c r="A254" s="135"/>
      <c r="B254" s="25"/>
      <c r="C254" s="24"/>
      <c r="D254" s="129"/>
      <c r="E254" s="130"/>
      <c r="F254" s="130"/>
    </row>
    <row r="255" spans="1:6">
      <c r="A255" s="135"/>
      <c r="B255" s="25"/>
      <c r="C255" s="24"/>
      <c r="D255" s="129"/>
      <c r="E255" s="130"/>
      <c r="F255" s="130"/>
    </row>
    <row r="256" spans="1:6">
      <c r="A256" s="135"/>
      <c r="B256" s="25"/>
      <c r="C256" s="24"/>
      <c r="D256" s="129"/>
      <c r="E256" s="130"/>
      <c r="F256" s="130"/>
    </row>
    <row r="257" spans="1:6">
      <c r="A257" s="135"/>
      <c r="B257" s="25"/>
      <c r="C257" s="24"/>
      <c r="D257" s="129"/>
      <c r="E257" s="130"/>
      <c r="F257" s="130"/>
    </row>
    <row r="258" spans="1:6">
      <c r="A258" s="135"/>
      <c r="B258" s="25"/>
      <c r="C258" s="24"/>
      <c r="D258" s="129"/>
      <c r="E258" s="130"/>
      <c r="F258" s="130"/>
    </row>
    <row r="259" spans="1:6">
      <c r="A259" s="135"/>
      <c r="B259" s="25"/>
      <c r="C259" s="24"/>
      <c r="D259" s="129"/>
      <c r="E259" s="130"/>
      <c r="F259" s="130"/>
    </row>
    <row r="260" spans="1:6">
      <c r="A260" s="135"/>
      <c r="B260" s="25"/>
      <c r="C260" s="24"/>
      <c r="D260" s="129"/>
      <c r="E260" s="130"/>
      <c r="F260" s="130"/>
    </row>
    <row r="261" spans="1:6">
      <c r="A261" s="135"/>
      <c r="B261" s="25"/>
      <c r="C261" s="24"/>
      <c r="D261" s="129"/>
      <c r="E261" s="130"/>
      <c r="F261" s="130"/>
    </row>
    <row r="262" spans="1:6">
      <c r="A262" s="135"/>
      <c r="B262" s="25"/>
      <c r="C262" s="24"/>
      <c r="D262" s="129"/>
      <c r="E262" s="130"/>
      <c r="F262" s="130"/>
    </row>
    <row r="263" spans="1:6">
      <c r="A263" s="135"/>
      <c r="B263" s="25"/>
      <c r="C263" s="24"/>
      <c r="D263" s="129"/>
      <c r="E263" s="130"/>
      <c r="F263" s="130"/>
    </row>
    <row r="264" spans="1:6">
      <c r="A264" s="135"/>
      <c r="B264" s="25"/>
      <c r="C264" s="24"/>
      <c r="D264" s="129"/>
      <c r="E264" s="130"/>
      <c r="F264" s="130"/>
    </row>
    <row r="265" spans="1:6">
      <c r="A265" s="135"/>
      <c r="B265" s="25"/>
      <c r="C265" s="24"/>
      <c r="D265" s="129"/>
      <c r="E265" s="130"/>
      <c r="F265" s="130"/>
    </row>
    <row r="266" spans="1:6">
      <c r="A266" s="135"/>
      <c r="B266" s="25"/>
      <c r="C266" s="24"/>
      <c r="D266" s="129"/>
      <c r="E266" s="130"/>
      <c r="F266" s="130"/>
    </row>
    <row r="267" spans="1:6">
      <c r="A267" s="135"/>
      <c r="B267" s="25"/>
      <c r="C267" s="24"/>
      <c r="D267" s="129"/>
      <c r="E267" s="130"/>
      <c r="F267" s="130"/>
    </row>
    <row r="268" spans="1:6">
      <c r="A268" s="135"/>
      <c r="B268" s="25"/>
      <c r="C268" s="24"/>
      <c r="D268" s="129"/>
      <c r="E268" s="130"/>
      <c r="F268" s="130"/>
    </row>
    <row r="269" spans="1:6">
      <c r="A269" s="135"/>
      <c r="B269" s="25"/>
      <c r="C269" s="24"/>
      <c r="D269" s="129"/>
      <c r="E269" s="130"/>
      <c r="F269" s="130"/>
    </row>
    <row r="270" spans="1:6">
      <c r="A270" s="135"/>
      <c r="B270" s="25"/>
      <c r="C270" s="24"/>
      <c r="D270" s="129"/>
      <c r="E270" s="130"/>
      <c r="F270" s="130"/>
    </row>
    <row r="271" spans="1:6">
      <c r="A271" s="135"/>
      <c r="B271" s="25"/>
      <c r="C271" s="24"/>
      <c r="D271" s="129"/>
      <c r="E271" s="130"/>
      <c r="F271" s="130"/>
    </row>
    <row r="272" spans="1:6">
      <c r="A272" s="135"/>
      <c r="B272" s="25"/>
      <c r="C272" s="24"/>
      <c r="D272" s="129"/>
      <c r="E272" s="130"/>
      <c r="F272" s="130"/>
    </row>
    <row r="273" spans="1:6">
      <c r="A273" s="135"/>
      <c r="B273" s="25"/>
      <c r="C273" s="24"/>
      <c r="D273" s="129"/>
      <c r="E273" s="130"/>
      <c r="F273" s="130"/>
    </row>
    <row r="274" spans="1:6">
      <c r="A274" s="135"/>
      <c r="B274" s="25"/>
      <c r="C274" s="24"/>
      <c r="D274" s="129"/>
      <c r="E274" s="130"/>
      <c r="F274" s="130"/>
    </row>
    <row r="275" spans="1:6">
      <c r="A275" s="135"/>
      <c r="B275" s="25"/>
      <c r="C275" s="24"/>
      <c r="D275" s="129"/>
      <c r="E275" s="130"/>
      <c r="F275" s="130"/>
    </row>
    <row r="276" spans="1:6">
      <c r="A276" s="135"/>
      <c r="B276" s="25"/>
      <c r="C276" s="24"/>
      <c r="D276" s="129"/>
      <c r="E276" s="130"/>
      <c r="F276" s="130"/>
    </row>
    <row r="277" spans="1:6">
      <c r="A277" s="135"/>
      <c r="B277" s="25"/>
      <c r="C277" s="24"/>
      <c r="D277" s="129"/>
      <c r="E277" s="130"/>
      <c r="F277" s="130"/>
    </row>
    <row r="278" spans="1:6">
      <c r="A278" s="135"/>
      <c r="B278" s="25"/>
      <c r="C278" s="24"/>
      <c r="D278" s="129"/>
      <c r="E278" s="130"/>
      <c r="F278" s="130"/>
    </row>
    <row r="279" spans="1:6">
      <c r="A279" s="135"/>
      <c r="B279" s="25"/>
      <c r="C279" s="24"/>
      <c r="D279" s="129"/>
      <c r="E279" s="130"/>
      <c r="F279" s="130"/>
    </row>
    <row r="280" spans="1:6">
      <c r="A280" s="135"/>
      <c r="B280" s="25"/>
      <c r="C280" s="24"/>
      <c r="D280" s="129"/>
      <c r="E280" s="130"/>
      <c r="F280" s="130"/>
    </row>
    <row r="281" spans="1:6">
      <c r="A281" s="135"/>
      <c r="B281" s="25"/>
      <c r="C281" s="24"/>
      <c r="D281" s="129"/>
      <c r="E281" s="130"/>
      <c r="F281" s="130"/>
    </row>
    <row r="282" spans="1:6">
      <c r="A282" s="135"/>
      <c r="B282" s="25"/>
      <c r="C282" s="24"/>
      <c r="D282" s="129"/>
      <c r="E282" s="130"/>
      <c r="F282" s="130"/>
    </row>
    <row r="283" spans="1:6">
      <c r="A283" s="135"/>
      <c r="B283" s="25"/>
      <c r="C283" s="24"/>
      <c r="D283" s="129"/>
      <c r="E283" s="130"/>
      <c r="F283" s="130"/>
    </row>
    <row r="284" spans="1:6">
      <c r="A284" s="135"/>
      <c r="B284" s="25"/>
      <c r="C284" s="24"/>
      <c r="D284" s="129"/>
      <c r="E284" s="130"/>
      <c r="F284" s="130"/>
    </row>
    <row r="285" spans="1:6">
      <c r="A285" s="135"/>
      <c r="B285" s="25"/>
      <c r="C285" s="24"/>
      <c r="D285" s="129"/>
      <c r="E285" s="130"/>
      <c r="F285" s="130"/>
    </row>
    <row r="286" spans="1:6">
      <c r="A286" s="135"/>
      <c r="B286" s="25"/>
      <c r="C286" s="24"/>
      <c r="D286" s="129"/>
      <c r="E286" s="130"/>
      <c r="F286" s="130"/>
    </row>
    <row r="287" spans="1:6">
      <c r="A287" s="135"/>
      <c r="B287" s="25"/>
      <c r="C287" s="24"/>
      <c r="D287" s="129"/>
      <c r="E287" s="130"/>
      <c r="F287" s="130"/>
    </row>
    <row r="288" spans="1:6">
      <c r="A288" s="135"/>
      <c r="B288" s="25"/>
      <c r="C288" s="24"/>
      <c r="D288" s="129"/>
      <c r="E288" s="130"/>
      <c r="F288" s="130"/>
    </row>
    <row r="289" spans="1:6">
      <c r="A289" s="135"/>
      <c r="B289" s="25"/>
      <c r="C289" s="24"/>
      <c r="D289" s="129"/>
      <c r="E289" s="130"/>
      <c r="F289" s="130"/>
    </row>
    <row r="290" spans="1:6">
      <c r="A290" s="135"/>
      <c r="B290" s="25"/>
      <c r="C290" s="24"/>
      <c r="D290" s="129"/>
      <c r="E290" s="130"/>
      <c r="F290" s="130"/>
    </row>
    <row r="291" spans="1:6">
      <c r="A291" s="135"/>
      <c r="B291" s="25"/>
      <c r="C291" s="24"/>
      <c r="D291" s="129"/>
      <c r="E291" s="130"/>
      <c r="F291" s="130"/>
    </row>
    <row r="292" spans="1:6">
      <c r="A292" s="135"/>
      <c r="B292" s="25"/>
      <c r="C292" s="24"/>
      <c r="D292" s="129"/>
      <c r="E292" s="130"/>
      <c r="F292" s="130"/>
    </row>
    <row r="293" spans="1:6">
      <c r="A293" s="135"/>
      <c r="B293" s="25"/>
      <c r="C293" s="24"/>
      <c r="D293" s="129"/>
      <c r="E293" s="130"/>
      <c r="F293" s="130"/>
    </row>
    <row r="294" spans="1:6">
      <c r="A294" s="135"/>
      <c r="B294" s="25"/>
      <c r="C294" s="24"/>
      <c r="D294" s="129"/>
      <c r="E294" s="130"/>
      <c r="F294" s="130"/>
    </row>
    <row r="295" spans="1:6">
      <c r="A295" s="135"/>
      <c r="B295" s="25"/>
      <c r="C295" s="24"/>
      <c r="D295" s="129"/>
      <c r="E295" s="130"/>
      <c r="F295" s="130"/>
    </row>
    <row r="296" spans="1:6">
      <c r="A296" s="135"/>
      <c r="B296" s="25"/>
      <c r="C296" s="24"/>
      <c r="D296" s="129"/>
      <c r="E296" s="130"/>
      <c r="F296" s="130"/>
    </row>
    <row r="297" spans="1:6">
      <c r="A297" s="135"/>
      <c r="B297" s="25"/>
      <c r="C297" s="24"/>
      <c r="D297" s="129"/>
      <c r="E297" s="130"/>
      <c r="F297" s="130"/>
    </row>
    <row r="298" spans="1:6">
      <c r="A298" s="135"/>
      <c r="B298" s="25"/>
      <c r="C298" s="24"/>
      <c r="D298" s="129"/>
      <c r="E298" s="130"/>
      <c r="F298" s="130"/>
    </row>
    <row r="299" spans="1:6">
      <c r="A299" s="135"/>
      <c r="B299" s="25"/>
      <c r="C299" s="24"/>
      <c r="D299" s="129"/>
      <c r="E299" s="130"/>
      <c r="F299" s="130"/>
    </row>
    <row r="300" spans="1:6">
      <c r="A300" s="135"/>
      <c r="B300" s="25"/>
      <c r="C300" s="24"/>
      <c r="D300" s="129"/>
      <c r="E300" s="130"/>
      <c r="F300" s="130"/>
    </row>
    <row r="301" spans="1:6">
      <c r="A301" s="135"/>
      <c r="B301" s="25"/>
      <c r="C301" s="24"/>
      <c r="D301" s="129"/>
      <c r="E301" s="130"/>
      <c r="F301" s="130"/>
    </row>
    <row r="302" spans="1:6">
      <c r="A302" s="135"/>
      <c r="B302" s="25"/>
      <c r="C302" s="24"/>
      <c r="D302" s="129"/>
      <c r="E302" s="130"/>
      <c r="F302" s="130"/>
    </row>
    <row r="303" spans="1:6">
      <c r="A303" s="135"/>
      <c r="B303" s="25"/>
      <c r="C303" s="24"/>
      <c r="D303" s="129"/>
      <c r="E303" s="130"/>
      <c r="F303" s="130"/>
    </row>
    <row r="304" spans="1:6">
      <c r="A304" s="135"/>
      <c r="B304" s="25"/>
      <c r="C304" s="24"/>
      <c r="D304" s="129"/>
      <c r="E304" s="130"/>
      <c r="F304" s="130"/>
    </row>
    <row r="305" spans="1:6">
      <c r="A305" s="135"/>
      <c r="B305" s="25"/>
      <c r="C305" s="24"/>
      <c r="D305" s="129"/>
      <c r="E305" s="130"/>
      <c r="F305" s="130"/>
    </row>
    <row r="306" spans="1:6">
      <c r="A306" s="135"/>
      <c r="B306" s="25"/>
      <c r="C306" s="24"/>
      <c r="D306" s="129"/>
      <c r="E306" s="130"/>
      <c r="F306" s="130"/>
    </row>
    <row r="307" spans="1:6">
      <c r="A307" s="135"/>
      <c r="B307" s="25"/>
      <c r="C307" s="24"/>
      <c r="D307" s="129"/>
      <c r="E307" s="130"/>
      <c r="F307" s="130"/>
    </row>
    <row r="308" spans="1:6">
      <c r="A308" s="135"/>
      <c r="B308" s="25"/>
      <c r="C308" s="24"/>
      <c r="D308" s="129"/>
      <c r="E308" s="130"/>
      <c r="F308" s="130"/>
    </row>
    <row r="309" spans="1:6">
      <c r="A309" s="135"/>
      <c r="B309" s="25"/>
      <c r="C309" s="24"/>
      <c r="D309" s="129"/>
      <c r="E309" s="130"/>
      <c r="F309" s="130"/>
    </row>
    <row r="310" spans="1:6">
      <c r="A310" s="135"/>
      <c r="B310" s="25"/>
      <c r="C310" s="24"/>
      <c r="D310" s="129"/>
      <c r="E310" s="130"/>
      <c r="F310" s="130"/>
    </row>
    <row r="311" spans="1:6">
      <c r="A311" s="135"/>
      <c r="B311" s="25"/>
      <c r="C311" s="24"/>
      <c r="D311" s="129"/>
      <c r="E311" s="130"/>
      <c r="F311" s="130"/>
    </row>
    <row r="312" spans="1:6">
      <c r="A312" s="135"/>
      <c r="B312" s="25"/>
      <c r="C312" s="24"/>
      <c r="D312" s="129"/>
      <c r="E312" s="130"/>
      <c r="F312" s="130"/>
    </row>
    <row r="313" spans="1:6">
      <c r="A313" s="135"/>
      <c r="B313" s="25"/>
      <c r="C313" s="24"/>
      <c r="D313" s="129"/>
      <c r="E313" s="130"/>
      <c r="F313" s="130"/>
    </row>
    <row r="314" spans="1:6">
      <c r="A314" s="135"/>
      <c r="B314" s="25"/>
      <c r="C314" s="24"/>
      <c r="D314" s="129"/>
      <c r="E314" s="130"/>
      <c r="F314" s="130"/>
    </row>
    <row r="315" spans="1:6">
      <c r="A315" s="135"/>
      <c r="B315" s="25"/>
      <c r="C315" s="24"/>
      <c r="D315" s="129"/>
      <c r="E315" s="130"/>
      <c r="F315" s="130"/>
    </row>
    <row r="316" spans="1:6">
      <c r="A316" s="135"/>
      <c r="B316" s="25"/>
      <c r="C316" s="24"/>
      <c r="D316" s="129"/>
      <c r="E316" s="130"/>
      <c r="F316" s="130"/>
    </row>
    <row r="317" spans="1:6">
      <c r="A317" s="135"/>
      <c r="B317" s="25"/>
      <c r="C317" s="24"/>
      <c r="D317" s="129"/>
      <c r="E317" s="130"/>
      <c r="F317" s="130"/>
    </row>
    <row r="318" spans="1:6">
      <c r="A318" s="135"/>
      <c r="B318" s="25"/>
      <c r="C318" s="24"/>
      <c r="D318" s="129"/>
      <c r="E318" s="130"/>
      <c r="F318" s="130"/>
    </row>
    <row r="319" spans="1:6">
      <c r="A319" s="135"/>
      <c r="B319" s="25"/>
      <c r="C319" s="24"/>
      <c r="D319" s="129"/>
      <c r="E319" s="130"/>
      <c r="F319" s="130"/>
    </row>
    <row r="320" spans="1:6">
      <c r="A320" s="135"/>
      <c r="B320" s="25"/>
      <c r="C320" s="24"/>
      <c r="D320" s="129"/>
      <c r="E320" s="130"/>
      <c r="F320" s="130"/>
    </row>
    <row r="321" spans="1:6">
      <c r="A321" s="135"/>
      <c r="B321" s="25"/>
      <c r="C321" s="24"/>
      <c r="D321" s="129"/>
      <c r="E321" s="130"/>
      <c r="F321" s="130"/>
    </row>
    <row r="322" spans="1:6">
      <c r="A322" s="135"/>
      <c r="B322" s="25"/>
      <c r="C322" s="24"/>
      <c r="D322" s="129"/>
      <c r="E322" s="130"/>
      <c r="F322" s="130"/>
    </row>
    <row r="323" spans="1:6">
      <c r="A323" s="135"/>
      <c r="B323" s="25"/>
      <c r="C323" s="24"/>
      <c r="D323" s="129"/>
      <c r="E323" s="130"/>
      <c r="F323" s="130"/>
    </row>
    <row r="324" spans="1:6">
      <c r="A324" s="135"/>
      <c r="B324" s="25"/>
      <c r="C324" s="24"/>
      <c r="D324" s="129"/>
      <c r="E324" s="130"/>
      <c r="F324" s="130"/>
    </row>
    <row r="325" spans="1:6">
      <c r="A325" s="135"/>
      <c r="B325" s="25"/>
      <c r="C325" s="24"/>
      <c r="D325" s="129"/>
      <c r="E325" s="130"/>
      <c r="F325" s="130"/>
    </row>
    <row r="326" spans="1:6">
      <c r="A326" s="135"/>
      <c r="B326" s="25"/>
      <c r="C326" s="24"/>
      <c r="D326" s="129"/>
      <c r="E326" s="130"/>
      <c r="F326" s="130"/>
    </row>
    <row r="327" spans="1:6">
      <c r="A327" s="135"/>
      <c r="B327" s="25"/>
      <c r="C327" s="24"/>
      <c r="D327" s="129"/>
      <c r="E327" s="130"/>
      <c r="F327" s="130"/>
    </row>
    <row r="328" spans="1:6">
      <c r="A328" s="135"/>
      <c r="B328" s="25"/>
      <c r="C328" s="24"/>
      <c r="D328" s="129"/>
      <c r="E328" s="130"/>
      <c r="F328" s="130"/>
    </row>
    <row r="329" spans="1:6">
      <c r="A329" s="135"/>
      <c r="B329" s="25"/>
      <c r="C329" s="24"/>
      <c r="D329" s="129"/>
      <c r="E329" s="130"/>
      <c r="F329" s="130"/>
    </row>
    <row r="330" spans="1:6">
      <c r="A330" s="135"/>
      <c r="B330" s="25"/>
      <c r="C330" s="24"/>
      <c r="D330" s="129"/>
      <c r="E330" s="130"/>
      <c r="F330" s="130"/>
    </row>
    <row r="331" spans="1:6">
      <c r="A331" s="135"/>
      <c r="B331" s="25"/>
      <c r="C331" s="24"/>
      <c r="D331" s="129"/>
      <c r="E331" s="130"/>
      <c r="F331" s="130"/>
    </row>
    <row r="332" spans="1:6">
      <c r="A332" s="135"/>
      <c r="B332" s="25"/>
      <c r="C332" s="24"/>
      <c r="D332" s="129"/>
      <c r="E332" s="130"/>
      <c r="F332" s="130"/>
    </row>
    <row r="333" spans="1:6">
      <c r="A333" s="135"/>
      <c r="B333" s="25"/>
      <c r="C333" s="24"/>
      <c r="D333" s="129"/>
      <c r="E333" s="130"/>
      <c r="F333" s="130"/>
    </row>
    <row r="334" spans="1:6">
      <c r="A334" s="135"/>
      <c r="B334" s="25"/>
      <c r="C334" s="24"/>
      <c r="D334" s="129"/>
      <c r="E334" s="130"/>
      <c r="F334" s="130"/>
    </row>
    <row r="335" spans="1:6">
      <c r="A335" s="135"/>
      <c r="B335" s="25"/>
      <c r="C335" s="24"/>
      <c r="D335" s="129"/>
      <c r="E335" s="130"/>
      <c r="F335" s="130"/>
    </row>
    <row r="336" spans="1:6">
      <c r="A336" s="135"/>
      <c r="B336" s="25"/>
      <c r="C336" s="24"/>
      <c r="D336" s="129"/>
      <c r="E336" s="130"/>
      <c r="F336" s="130"/>
    </row>
    <row r="337" spans="1:6">
      <c r="A337" s="135"/>
      <c r="B337" s="25"/>
      <c r="C337" s="24"/>
      <c r="D337" s="129"/>
      <c r="E337" s="130"/>
      <c r="F337" s="130"/>
    </row>
    <row r="338" spans="1:6">
      <c r="A338" s="135"/>
      <c r="B338" s="25"/>
      <c r="C338" s="24"/>
      <c r="D338" s="129"/>
      <c r="E338" s="130"/>
      <c r="F338" s="130"/>
    </row>
    <row r="339" spans="1:6">
      <c r="A339" s="135"/>
      <c r="B339" s="25"/>
      <c r="C339" s="24"/>
      <c r="D339" s="129"/>
      <c r="E339" s="130"/>
      <c r="F339" s="130"/>
    </row>
    <row r="340" spans="1:6">
      <c r="A340" s="135"/>
      <c r="B340" s="25"/>
      <c r="C340" s="24"/>
      <c r="D340" s="129"/>
      <c r="E340" s="130"/>
      <c r="F340" s="130"/>
    </row>
    <row r="341" spans="1:6">
      <c r="A341" s="135"/>
      <c r="B341" s="25"/>
      <c r="C341" s="24"/>
      <c r="D341" s="129"/>
      <c r="E341" s="130"/>
      <c r="F341" s="130"/>
    </row>
    <row r="342" spans="1:6">
      <c r="A342" s="135"/>
      <c r="B342" s="25"/>
      <c r="C342" s="24"/>
      <c r="D342" s="129"/>
      <c r="E342" s="130"/>
      <c r="F342" s="130"/>
    </row>
    <row r="343" spans="1:6">
      <c r="A343" s="135"/>
      <c r="B343" s="25"/>
      <c r="C343" s="24"/>
      <c r="D343" s="129"/>
      <c r="E343" s="130"/>
      <c r="F343" s="130"/>
    </row>
    <row r="344" spans="1:6">
      <c r="A344" s="135"/>
      <c r="B344" s="25"/>
      <c r="C344" s="24"/>
      <c r="D344" s="129"/>
      <c r="E344" s="130"/>
      <c r="F344" s="130"/>
    </row>
    <row r="345" spans="1:6">
      <c r="A345" s="135"/>
      <c r="B345" s="25"/>
      <c r="C345" s="24"/>
      <c r="D345" s="129"/>
      <c r="E345" s="130"/>
      <c r="F345" s="130"/>
    </row>
    <row r="346" spans="1:6">
      <c r="A346" s="135"/>
      <c r="B346" s="25"/>
      <c r="C346" s="24"/>
      <c r="D346" s="129"/>
      <c r="E346" s="130"/>
      <c r="F346" s="130"/>
    </row>
    <row r="347" spans="1:6">
      <c r="A347" s="135"/>
      <c r="B347" s="25"/>
      <c r="C347" s="24"/>
      <c r="D347" s="129"/>
      <c r="E347" s="130"/>
      <c r="F347" s="130"/>
    </row>
    <row r="348" spans="1:6">
      <c r="A348" s="135"/>
      <c r="B348" s="25"/>
      <c r="C348" s="24"/>
      <c r="D348" s="129"/>
      <c r="E348" s="130"/>
      <c r="F348" s="130"/>
    </row>
    <row r="349" spans="1:6">
      <c r="A349" s="135"/>
      <c r="B349" s="25"/>
      <c r="C349" s="24"/>
      <c r="D349" s="129"/>
      <c r="E349" s="130"/>
      <c r="F349" s="130"/>
    </row>
    <row r="350" spans="1:6">
      <c r="A350" s="135"/>
      <c r="B350" s="25"/>
      <c r="C350" s="24"/>
      <c r="D350" s="129"/>
      <c r="E350" s="130"/>
      <c r="F350" s="130"/>
    </row>
    <row r="351" spans="1:6">
      <c r="A351" s="135"/>
      <c r="B351" s="25"/>
      <c r="C351" s="24"/>
      <c r="D351" s="129"/>
      <c r="E351" s="130"/>
      <c r="F351" s="130"/>
    </row>
    <row r="352" spans="1:6">
      <c r="A352" s="135"/>
      <c r="B352" s="25"/>
      <c r="C352" s="24"/>
      <c r="D352" s="129"/>
      <c r="E352" s="130"/>
      <c r="F352" s="130"/>
    </row>
    <row r="353" spans="1:6">
      <c r="A353" s="135"/>
      <c r="B353" s="25"/>
      <c r="C353" s="24"/>
      <c r="D353" s="129"/>
      <c r="E353" s="130"/>
      <c r="F353" s="130"/>
    </row>
    <row r="354" spans="1:6">
      <c r="A354" s="135"/>
      <c r="B354" s="25"/>
      <c r="C354" s="24"/>
      <c r="D354" s="129"/>
      <c r="E354" s="130"/>
      <c r="F354" s="130"/>
    </row>
    <row r="355" spans="1:6">
      <c r="A355" s="135"/>
      <c r="B355" s="25"/>
      <c r="C355" s="24"/>
      <c r="D355" s="129"/>
      <c r="E355" s="130"/>
      <c r="F355" s="130"/>
    </row>
    <row r="356" spans="1:6">
      <c r="A356" s="135"/>
      <c r="B356" s="25"/>
      <c r="C356" s="24"/>
      <c r="D356" s="129"/>
      <c r="E356" s="130"/>
      <c r="F356" s="130"/>
    </row>
    <row r="357" spans="1:6">
      <c r="A357" s="135"/>
      <c r="B357" s="25"/>
      <c r="C357" s="24"/>
      <c r="D357" s="129"/>
      <c r="E357" s="130"/>
      <c r="F357" s="130"/>
    </row>
    <row r="358" spans="1:6">
      <c r="A358" s="135"/>
      <c r="B358" s="25"/>
      <c r="C358" s="24"/>
      <c r="D358" s="129"/>
      <c r="E358" s="130"/>
      <c r="F358" s="130"/>
    </row>
    <row r="359" spans="1:6">
      <c r="A359" s="135"/>
      <c r="B359" s="25"/>
      <c r="C359" s="24"/>
      <c r="D359" s="129"/>
      <c r="E359" s="130"/>
      <c r="F359" s="130"/>
    </row>
    <row r="360" spans="1:6">
      <c r="A360" s="135"/>
      <c r="B360" s="25"/>
      <c r="C360" s="24"/>
      <c r="D360" s="129"/>
      <c r="E360" s="130"/>
      <c r="F360" s="130"/>
    </row>
    <row r="361" spans="1:6">
      <c r="A361" s="135"/>
      <c r="B361" s="25"/>
      <c r="C361" s="24"/>
      <c r="D361" s="129"/>
      <c r="E361" s="130"/>
      <c r="F361" s="130"/>
    </row>
    <row r="362" spans="1:6">
      <c r="A362" s="135"/>
      <c r="B362" s="25"/>
    </row>
  </sheetData>
  <mergeCells count="2">
    <mergeCell ref="A3:A4"/>
    <mergeCell ref="B3:B4"/>
  </mergeCells>
  <pageMargins left="0.78740157480314965" right="0.59055118110236227" top="0.86614173228346458" bottom="1.1811023622047245" header="0.31496062992125984" footer="0.51181102362204722"/>
  <pageSetup paperSize="9" scale="90" orientation="portrait" horizontalDpi="300" verticalDpi="300" r:id="rId1"/>
  <headerFooter alignWithMargins="0">
    <oddFooter>&amp;R&amp;"FuturaTEEMedCon,Običajno"&amp;P/&amp;N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showZeros="0" view="pageBreakPreview" zoomScaleNormal="100" zoomScaleSheetLayoutView="100" workbookViewId="0">
      <selection activeCell="E8" sqref="E8:E46"/>
    </sheetView>
  </sheetViews>
  <sheetFormatPr defaultColWidth="9.140625" defaultRowHeight="12.75"/>
  <cols>
    <col min="1" max="1" width="5.85546875" style="2" customWidth="1"/>
    <col min="2" max="2" width="45" style="3" customWidth="1"/>
    <col min="3" max="3" width="6" style="4" bestFit="1" customWidth="1"/>
    <col min="4" max="4" width="8.140625" style="6" customWidth="1"/>
    <col min="5" max="5" width="9.42578125" style="5" customWidth="1"/>
    <col min="6" max="6" width="13.28515625" style="5" customWidth="1"/>
    <col min="7" max="7" width="9.140625" style="1"/>
    <col min="8" max="8" width="14.28515625" style="1" customWidth="1"/>
    <col min="9" max="9" width="9.140625" style="4"/>
    <col min="10" max="10" width="9.140625" style="5"/>
    <col min="11" max="16384" width="9.140625" style="1"/>
  </cols>
  <sheetData>
    <row r="1" spans="1:10" s="71" customFormat="1" ht="15">
      <c r="A1" s="87" t="s">
        <v>35</v>
      </c>
      <c r="B1" s="88" t="s">
        <v>97</v>
      </c>
      <c r="C1" s="89"/>
      <c r="D1" s="90"/>
      <c r="E1" s="91"/>
      <c r="F1" s="91"/>
      <c r="I1" s="76"/>
      <c r="J1" s="72"/>
    </row>
    <row r="2" spans="1:10" s="71" customFormat="1">
      <c r="A2" s="52"/>
      <c r="B2" s="92"/>
      <c r="C2" s="84"/>
      <c r="D2" s="93"/>
      <c r="E2" s="94"/>
      <c r="F2" s="94"/>
      <c r="I2" s="76"/>
      <c r="J2" s="72"/>
    </row>
    <row r="3" spans="1:10" s="71" customFormat="1">
      <c r="A3" s="433" t="s">
        <v>5</v>
      </c>
      <c r="B3" s="432" t="s">
        <v>200</v>
      </c>
      <c r="C3" s="183" t="s">
        <v>6</v>
      </c>
      <c r="D3" s="184" t="s">
        <v>7</v>
      </c>
      <c r="E3" s="185" t="s">
        <v>8</v>
      </c>
      <c r="F3" s="186" t="s">
        <v>15</v>
      </c>
      <c r="I3" s="76"/>
      <c r="J3" s="72"/>
    </row>
    <row r="4" spans="1:10" s="71" customFormat="1">
      <c r="A4" s="433"/>
      <c r="B4" s="432"/>
      <c r="C4" s="181"/>
      <c r="D4" s="182">
        <v>1</v>
      </c>
      <c r="E4" s="182">
        <v>2</v>
      </c>
      <c r="F4" s="182" t="s">
        <v>285</v>
      </c>
      <c r="I4" s="76"/>
      <c r="J4" s="72"/>
    </row>
    <row r="5" spans="1:10" s="71" customFormat="1">
      <c r="A5" s="187"/>
      <c r="B5" s="237"/>
      <c r="C5" s="302"/>
      <c r="D5" s="280"/>
      <c r="E5" s="192"/>
      <c r="F5" s="192"/>
      <c r="I5" s="76"/>
      <c r="J5" s="72"/>
    </row>
    <row r="6" spans="1:10" s="71" customFormat="1">
      <c r="A6" s="193" t="s">
        <v>9</v>
      </c>
      <c r="B6" s="194" t="s">
        <v>18</v>
      </c>
      <c r="C6" s="302"/>
      <c r="D6" s="280"/>
      <c r="E6" s="192"/>
      <c r="F6" s="192"/>
      <c r="I6" s="76"/>
      <c r="J6" s="72"/>
    </row>
    <row r="7" spans="1:10" s="71" customFormat="1">
      <c r="A7" s="187"/>
      <c r="B7" s="237"/>
      <c r="C7" s="302"/>
      <c r="D7" s="280"/>
      <c r="E7" s="192"/>
      <c r="F7" s="192"/>
      <c r="I7" s="76"/>
      <c r="J7" s="72"/>
    </row>
    <row r="8" spans="1:10" s="71" customFormat="1" ht="14.25">
      <c r="A8" s="187">
        <f>COUNT($A$1:A7)+1</f>
        <v>1</v>
      </c>
      <c r="B8" s="237" t="s">
        <v>21</v>
      </c>
      <c r="C8" s="279" t="s">
        <v>26</v>
      </c>
      <c r="D8" s="384">
        <v>150</v>
      </c>
      <c r="E8" s="177"/>
      <c r="F8" s="177">
        <f>ROUND($D8*$E8,2)</f>
        <v>0</v>
      </c>
      <c r="I8" s="76"/>
      <c r="J8" s="72"/>
    </row>
    <row r="9" spans="1:10" s="71" customFormat="1">
      <c r="A9" s="206">
        <f>COUNT($A$1:A8)+1</f>
        <v>2</v>
      </c>
      <c r="B9" s="211" t="s">
        <v>226</v>
      </c>
      <c r="C9" s="209" t="s">
        <v>2</v>
      </c>
      <c r="D9" s="210">
        <v>8</v>
      </c>
      <c r="E9" s="205"/>
      <c r="F9" s="177">
        <f>ROUND($D9*$E9,2)</f>
        <v>0</v>
      </c>
      <c r="I9" s="76"/>
      <c r="J9" s="72"/>
    </row>
    <row r="10" spans="1:10" s="71" customFormat="1">
      <c r="A10" s="187"/>
      <c r="B10" s="340" t="s">
        <v>19</v>
      </c>
      <c r="C10" s="279"/>
      <c r="D10" s="384"/>
      <c r="E10" s="341"/>
      <c r="F10" s="83">
        <f>SUM(F8:F9)</f>
        <v>0</v>
      </c>
      <c r="I10" s="76"/>
    </row>
    <row r="11" spans="1:10" s="71" customFormat="1">
      <c r="A11" s="187"/>
      <c r="B11" s="237"/>
      <c r="C11" s="279"/>
      <c r="D11" s="384"/>
      <c r="E11" s="177"/>
      <c r="F11" s="177"/>
      <c r="I11" s="76"/>
      <c r="J11" s="72"/>
    </row>
    <row r="12" spans="1:10" s="71" customFormat="1">
      <c r="A12" s="300" t="s">
        <v>10</v>
      </c>
      <c r="B12" s="230" t="s">
        <v>4</v>
      </c>
      <c r="C12" s="217"/>
      <c r="D12" s="219"/>
      <c r="E12" s="215"/>
      <c r="F12" s="232"/>
      <c r="I12" s="76"/>
    </row>
    <row r="13" spans="1:10" s="71" customFormat="1">
      <c r="A13" s="187"/>
      <c r="B13" s="237"/>
      <c r="C13" s="302"/>
      <c r="D13" s="280"/>
      <c r="E13" s="192"/>
      <c r="F13" s="192"/>
      <c r="I13" s="76"/>
      <c r="J13" s="72"/>
    </row>
    <row r="14" spans="1:10" s="71" customFormat="1" ht="115.15" customHeight="1">
      <c r="A14" s="187">
        <f>COUNT($A$1:A13)+1</f>
        <v>3</v>
      </c>
      <c r="B14" s="350" t="s">
        <v>232</v>
      </c>
      <c r="C14" s="243" t="s">
        <v>24</v>
      </c>
      <c r="D14" s="282">
        <v>165</v>
      </c>
      <c r="E14" s="283"/>
      <c r="F14" s="177">
        <f>ROUND($D14*$E14,2)</f>
        <v>0</v>
      </c>
      <c r="I14" s="76"/>
      <c r="J14" s="72"/>
    </row>
    <row r="15" spans="1:10" s="71" customFormat="1" ht="25.5">
      <c r="A15" s="187">
        <f>COUNT($A$1:A14)+1</f>
        <v>4</v>
      </c>
      <c r="B15" s="216" t="s">
        <v>58</v>
      </c>
      <c r="C15" s="323" t="s">
        <v>25</v>
      </c>
      <c r="D15" s="384">
        <v>120</v>
      </c>
      <c r="E15" s="177"/>
      <c r="F15" s="177">
        <f t="shared" ref="F15:F17" si="0">ROUND($D15*$E15,2)</f>
        <v>0</v>
      </c>
      <c r="I15" s="76"/>
      <c r="J15" s="72"/>
    </row>
    <row r="16" spans="1:10" s="71" customFormat="1" ht="38.25">
      <c r="A16" s="239">
        <f>COUNT($A$1:A15)+1</f>
        <v>5</v>
      </c>
      <c r="B16" s="216" t="s">
        <v>39</v>
      </c>
      <c r="C16" s="243" t="s">
        <v>24</v>
      </c>
      <c r="D16" s="219">
        <v>117</v>
      </c>
      <c r="E16" s="215"/>
      <c r="F16" s="177">
        <f t="shared" si="0"/>
        <v>0</v>
      </c>
      <c r="I16" s="76"/>
      <c r="J16" s="72"/>
    </row>
    <row r="17" spans="1:10" s="71" customFormat="1" ht="51">
      <c r="A17" s="239">
        <f>COUNT($A$1:A16)+1</f>
        <v>6</v>
      </c>
      <c r="B17" s="216" t="s">
        <v>40</v>
      </c>
      <c r="C17" s="243" t="s">
        <v>24</v>
      </c>
      <c r="D17" s="219">
        <v>48</v>
      </c>
      <c r="E17" s="215"/>
      <c r="F17" s="177">
        <f t="shared" si="0"/>
        <v>0</v>
      </c>
      <c r="I17" s="76"/>
      <c r="J17" s="72"/>
    </row>
    <row r="18" spans="1:10" s="71" customFormat="1">
      <c r="A18" s="187"/>
      <c r="B18" s="340" t="s">
        <v>3</v>
      </c>
      <c r="C18" s="279"/>
      <c r="D18" s="384"/>
      <c r="E18" s="341"/>
      <c r="F18" s="83">
        <f>SUM(F14:F17)</f>
        <v>0</v>
      </c>
      <c r="I18" s="76"/>
      <c r="J18" s="72"/>
    </row>
    <row r="19" spans="1:10" s="71" customFormat="1">
      <c r="A19" s="187"/>
      <c r="B19" s="237"/>
      <c r="C19" s="302"/>
      <c r="D19" s="280"/>
      <c r="E19" s="192"/>
      <c r="F19" s="192"/>
      <c r="I19" s="76"/>
      <c r="J19" s="72"/>
    </row>
    <row r="20" spans="1:10" s="71" customFormat="1">
      <c r="A20" s="193" t="s">
        <v>12</v>
      </c>
      <c r="B20" s="194" t="s">
        <v>209</v>
      </c>
      <c r="C20" s="302"/>
      <c r="D20" s="280"/>
      <c r="E20" s="192"/>
      <c r="F20" s="192"/>
      <c r="I20" s="76"/>
      <c r="J20" s="72"/>
    </row>
    <row r="21" spans="1:10" s="71" customFormat="1">
      <c r="A21" s="187"/>
      <c r="B21" s="391"/>
      <c r="C21" s="392"/>
      <c r="D21" s="271"/>
      <c r="E21" s="272"/>
      <c r="F21" s="192"/>
      <c r="I21" s="76"/>
      <c r="J21" s="72"/>
    </row>
    <row r="22" spans="1:10" s="96" customFormat="1" ht="51" customHeight="1">
      <c r="A22" s="443">
        <f>COUNT($A$1:A21)+1</f>
        <v>7</v>
      </c>
      <c r="B22" s="259" t="s">
        <v>57</v>
      </c>
      <c r="C22" s="393"/>
      <c r="D22" s="393"/>
      <c r="E22" s="394"/>
      <c r="F22" s="395">
        <f t="shared" ref="F22" si="1">D22*E22</f>
        <v>0</v>
      </c>
      <c r="I22" s="97"/>
    </row>
    <row r="23" spans="1:10" s="96" customFormat="1" ht="14.25">
      <c r="A23" s="444"/>
      <c r="B23" s="396" t="s">
        <v>59</v>
      </c>
      <c r="C23" s="252" t="s">
        <v>26</v>
      </c>
      <c r="D23" s="397">
        <v>30</v>
      </c>
      <c r="E23" s="337"/>
      <c r="F23" s="177">
        <f>ROUND($D23*$E23,2)</f>
        <v>0</v>
      </c>
      <c r="I23" s="97"/>
    </row>
    <row r="24" spans="1:10" s="96" customFormat="1" ht="51">
      <c r="A24" s="443">
        <f>COUNT($A$1:A23)+1</f>
        <v>8</v>
      </c>
      <c r="B24" s="262" t="s">
        <v>109</v>
      </c>
      <c r="C24" s="393"/>
      <c r="D24" s="393"/>
      <c r="E24" s="394"/>
      <c r="F24" s="177">
        <f t="shared" ref="F24:F29" si="2">ROUND($D24*$E24,2)</f>
        <v>0</v>
      </c>
      <c r="I24" s="97"/>
    </row>
    <row r="25" spans="1:10" s="98" customFormat="1" ht="14.25">
      <c r="A25" s="444"/>
      <c r="B25" s="396" t="s">
        <v>108</v>
      </c>
      <c r="C25" s="252" t="s">
        <v>26</v>
      </c>
      <c r="D25" s="397">
        <v>120</v>
      </c>
      <c r="E25" s="337"/>
      <c r="F25" s="177">
        <f t="shared" si="2"/>
        <v>0</v>
      </c>
      <c r="G25" s="100"/>
      <c r="I25" s="99"/>
    </row>
    <row r="26" spans="1:10" s="85" customFormat="1" ht="94.5" customHeight="1">
      <c r="A26" s="187">
        <f>COUNT($A$1:A25)+1</f>
        <v>9</v>
      </c>
      <c r="B26" s="398" t="s">
        <v>231</v>
      </c>
      <c r="C26" s="399" t="s">
        <v>2</v>
      </c>
      <c r="D26" s="282">
        <v>7</v>
      </c>
      <c r="E26" s="283"/>
      <c r="F26" s="177">
        <f t="shared" si="2"/>
        <v>0</v>
      </c>
      <c r="H26" s="101"/>
      <c r="I26" s="95"/>
    </row>
    <row r="27" spans="1:10" s="85" customFormat="1" ht="63.75">
      <c r="A27" s="187">
        <f>COUNT($A$1:A26)+1</f>
        <v>10</v>
      </c>
      <c r="B27" s="398" t="s">
        <v>230</v>
      </c>
      <c r="C27" s="252" t="s">
        <v>26</v>
      </c>
      <c r="D27" s="397">
        <v>8</v>
      </c>
      <c r="E27" s="337"/>
      <c r="F27" s="177">
        <f t="shared" si="2"/>
        <v>0</v>
      </c>
      <c r="H27" s="101"/>
      <c r="I27" s="95"/>
    </row>
    <row r="28" spans="1:10" s="85" customFormat="1" ht="255">
      <c r="A28" s="437">
        <f>COUNT($A$1:A27)+1</f>
        <v>11</v>
      </c>
      <c r="B28" s="259" t="s">
        <v>288</v>
      </c>
      <c r="C28" s="400"/>
      <c r="D28" s="401"/>
      <c r="E28" s="402"/>
      <c r="F28" s="177">
        <f t="shared" si="2"/>
        <v>0</v>
      </c>
      <c r="H28" s="101"/>
      <c r="I28" s="95"/>
    </row>
    <row r="29" spans="1:10" s="7" customFormat="1" ht="38.25">
      <c r="A29" s="439"/>
      <c r="B29" s="403" t="s">
        <v>280</v>
      </c>
      <c r="C29" s="404" t="s">
        <v>2</v>
      </c>
      <c r="D29" s="405">
        <v>2</v>
      </c>
      <c r="E29" s="402"/>
      <c r="F29" s="177">
        <f t="shared" si="2"/>
        <v>0</v>
      </c>
      <c r="I29" s="45"/>
    </row>
    <row r="30" spans="1:10" s="85" customFormat="1">
      <c r="A30" s="239"/>
      <c r="B30" s="406" t="s">
        <v>214</v>
      </c>
      <c r="C30" s="399"/>
      <c r="D30" s="282"/>
      <c r="E30" s="215"/>
      <c r="F30" s="80">
        <f>SUM(F23:F29)</f>
        <v>0</v>
      </c>
      <c r="I30" s="95"/>
    </row>
    <row r="31" spans="1:10" s="85" customFormat="1">
      <c r="A31" s="239"/>
      <c r="B31" s="398"/>
      <c r="C31" s="399"/>
      <c r="D31" s="282"/>
      <c r="E31" s="215"/>
      <c r="F31" s="80"/>
      <c r="I31" s="95"/>
    </row>
    <row r="32" spans="1:10" s="133" customFormat="1">
      <c r="A32" s="277" t="s">
        <v>182</v>
      </c>
      <c r="B32" s="276" t="s">
        <v>215</v>
      </c>
      <c r="C32" s="217"/>
      <c r="D32" s="219"/>
      <c r="E32" s="232"/>
      <c r="F32" s="233"/>
      <c r="I32" s="120"/>
      <c r="J32" s="120"/>
    </row>
    <row r="33" spans="1:10" s="71" customFormat="1">
      <c r="A33" s="187"/>
      <c r="B33" s="398"/>
      <c r="C33" s="399"/>
      <c r="D33" s="282"/>
      <c r="E33" s="283"/>
      <c r="F33" s="177"/>
      <c r="J33" s="72"/>
    </row>
    <row r="34" spans="1:10" s="71" customFormat="1" ht="14.25">
      <c r="A34" s="239">
        <f>COUNT($A$1:A33)+1</f>
        <v>12</v>
      </c>
      <c r="B34" s="237" t="s">
        <v>17</v>
      </c>
      <c r="C34" s="279" t="s">
        <v>26</v>
      </c>
      <c r="D34" s="280">
        <v>150</v>
      </c>
      <c r="E34" s="192"/>
      <c r="F34" s="177">
        <f>ROUND($D34*$E34,2)</f>
        <v>0</v>
      </c>
      <c r="J34" s="72"/>
    </row>
    <row r="35" spans="1:10" s="71" customFormat="1" ht="25.5">
      <c r="A35" s="187">
        <f>COUNT($A$1:A34)+1</f>
        <v>13</v>
      </c>
      <c r="B35" s="237" t="s">
        <v>22</v>
      </c>
      <c r="C35" s="279" t="s">
        <v>26</v>
      </c>
      <c r="D35" s="384">
        <v>150</v>
      </c>
      <c r="E35" s="177"/>
      <c r="F35" s="177">
        <f>ROUND($D35*$E35,2)</f>
        <v>0</v>
      </c>
      <c r="J35" s="72"/>
    </row>
    <row r="36" spans="1:10" s="71" customFormat="1">
      <c r="A36" s="187"/>
      <c r="B36" s="237"/>
      <c r="C36" s="279"/>
      <c r="D36" s="384"/>
      <c r="E36" s="177"/>
      <c r="F36" s="177"/>
      <c r="J36" s="72"/>
    </row>
    <row r="37" spans="1:10" s="85" customFormat="1">
      <c r="A37" s="187"/>
      <c r="B37" s="340" t="s">
        <v>218</v>
      </c>
      <c r="C37" s="279"/>
      <c r="D37" s="384"/>
      <c r="E37" s="215"/>
      <c r="F37" s="83">
        <f>SUM(F34:F36)</f>
        <v>0</v>
      </c>
      <c r="I37" s="95"/>
      <c r="J37" s="86"/>
    </row>
    <row r="38" spans="1:10" s="75" customFormat="1">
      <c r="A38" s="332"/>
      <c r="B38" s="381"/>
      <c r="C38" s="407"/>
      <c r="D38" s="408"/>
      <c r="E38" s="409"/>
      <c r="F38" s="409"/>
      <c r="I38" s="68"/>
    </row>
    <row r="39" spans="1:10" s="71" customFormat="1">
      <c r="A39" s="245" t="s">
        <v>219</v>
      </c>
      <c r="B39" s="230" t="s">
        <v>54</v>
      </c>
      <c r="C39" s="217"/>
      <c r="D39" s="382">
        <v>0.1</v>
      </c>
      <c r="E39" s="232"/>
      <c r="F39" s="80">
        <f>(F10+F18+F30+F37)*D39</f>
        <v>0</v>
      </c>
      <c r="I39" s="76"/>
      <c r="J39" s="72"/>
    </row>
    <row r="40" spans="1:10" s="71" customFormat="1">
      <c r="A40" s="383"/>
      <c r="B40" s="174"/>
      <c r="C40" s="279"/>
      <c r="D40" s="384"/>
      <c r="E40" s="177"/>
      <c r="F40" s="177"/>
      <c r="I40" s="76"/>
    </row>
    <row r="41" spans="1:10" s="71" customFormat="1">
      <c r="A41" s="187"/>
      <c r="B41" s="340"/>
      <c r="C41" s="279"/>
      <c r="D41" s="384"/>
      <c r="E41" s="341"/>
      <c r="F41" s="83"/>
      <c r="I41" s="76"/>
    </row>
    <row r="42" spans="1:10" s="71" customFormat="1">
      <c r="A42" s="300"/>
      <c r="B42" s="385" t="s">
        <v>23</v>
      </c>
      <c r="C42" s="279"/>
      <c r="D42" s="384"/>
      <c r="E42" s="177"/>
      <c r="F42" s="177"/>
      <c r="I42" s="76"/>
    </row>
    <row r="43" spans="1:10" s="71" customFormat="1">
      <c r="A43" s="383" t="s">
        <v>9</v>
      </c>
      <c r="B43" s="174" t="str">
        <f>+B6</f>
        <v>PRIPRAVLJALNA DELA</v>
      </c>
      <c r="C43" s="279"/>
      <c r="D43" s="291"/>
      <c r="E43" s="177"/>
      <c r="F43" s="177">
        <f>F10</f>
        <v>0</v>
      </c>
      <c r="I43" s="76"/>
    </row>
    <row r="44" spans="1:10" s="71" customFormat="1">
      <c r="A44" s="383" t="s">
        <v>10</v>
      </c>
      <c r="B44" s="364" t="str">
        <f>+B12</f>
        <v>ZEMELJSKA DELA</v>
      </c>
      <c r="C44" s="279"/>
      <c r="D44" s="291"/>
      <c r="E44" s="177"/>
      <c r="F44" s="177">
        <f>F18</f>
        <v>0</v>
      </c>
      <c r="I44" s="76"/>
    </row>
    <row r="45" spans="1:10" s="71" customFormat="1">
      <c r="A45" s="383" t="s">
        <v>11</v>
      </c>
      <c r="B45" s="364" t="str">
        <f>+B20</f>
        <v>KANALIZACIJSKA DELA</v>
      </c>
      <c r="C45" s="279"/>
      <c r="D45" s="291"/>
      <c r="E45" s="177"/>
      <c r="F45" s="177">
        <f>F30</f>
        <v>0</v>
      </c>
      <c r="I45" s="76"/>
    </row>
    <row r="46" spans="1:10" s="71" customFormat="1">
      <c r="A46" s="383" t="s">
        <v>12</v>
      </c>
      <c r="B46" s="364" t="str">
        <f>B32</f>
        <v>ZAKLJUČNA DELA</v>
      </c>
      <c r="C46" s="279"/>
      <c r="D46" s="291"/>
      <c r="E46" s="177"/>
      <c r="F46" s="177">
        <f>F37</f>
        <v>0</v>
      </c>
      <c r="I46" s="76"/>
    </row>
    <row r="47" spans="1:10" s="71" customFormat="1">
      <c r="A47" s="383" t="s">
        <v>182</v>
      </c>
      <c r="B47" s="364" t="str">
        <f>+B39</f>
        <v xml:space="preserve">DODATNA IN NEPREDVIDENA DELA </v>
      </c>
      <c r="C47" s="279"/>
      <c r="D47" s="291"/>
      <c r="E47" s="177"/>
      <c r="F47" s="177">
        <f>+F39</f>
        <v>0</v>
      </c>
      <c r="I47" s="76"/>
    </row>
    <row r="48" spans="1:10" s="71" customFormat="1">
      <c r="A48" s="383"/>
      <c r="B48" s="386" t="s">
        <v>98</v>
      </c>
      <c r="C48" s="279"/>
      <c r="D48" s="294"/>
      <c r="E48" s="177"/>
      <c r="F48" s="83">
        <f>SUM(F43:F47)</f>
        <v>0</v>
      </c>
      <c r="I48" s="76"/>
      <c r="J48" s="72"/>
    </row>
    <row r="49" spans="1:10" s="71" customFormat="1">
      <c r="A49" s="81"/>
      <c r="B49" s="82"/>
      <c r="C49" s="76"/>
      <c r="D49" s="77"/>
      <c r="E49" s="72"/>
      <c r="F49" s="72"/>
      <c r="I49" s="76"/>
      <c r="J49" s="72"/>
    </row>
    <row r="50" spans="1:10">
      <c r="A50" s="81"/>
      <c r="B50" s="82"/>
      <c r="C50" s="76"/>
      <c r="D50" s="77"/>
      <c r="E50" s="72"/>
      <c r="F50" s="72"/>
    </row>
  </sheetData>
  <mergeCells count="5">
    <mergeCell ref="A3:A4"/>
    <mergeCell ref="B3:B4"/>
    <mergeCell ref="A22:A23"/>
    <mergeCell ref="A24:A25"/>
    <mergeCell ref="A28:A29"/>
  </mergeCells>
  <pageMargins left="0.78740157480314965" right="0.59055118110236227" top="0.86614173228346458" bottom="1.1811023622047245" header="0.31496062992125984" footer="0.51181102362204722"/>
  <pageSetup paperSize="9" scale="90" orientation="portrait" horizontalDpi="300" verticalDpi="300" r:id="rId1"/>
  <headerFooter alignWithMargins="0">
    <oddFooter>&amp;R&amp;"FuturaTEEMedCon,Običajno"&amp;P/&amp;N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4"/>
  <sheetViews>
    <sheetView showZeros="0" tabSelected="1" view="pageBreakPreview" zoomScaleNormal="100" zoomScaleSheetLayoutView="100" workbookViewId="0">
      <selection activeCell="E6" sqref="E6"/>
    </sheetView>
  </sheetViews>
  <sheetFormatPr defaultRowHeight="12.75"/>
  <cols>
    <col min="1" max="1" width="5.85546875" style="20" customWidth="1"/>
    <col min="2" max="2" width="45" style="21" customWidth="1"/>
    <col min="3" max="3" width="6" style="16" customWidth="1"/>
    <col min="4" max="4" width="8.140625" style="17" customWidth="1"/>
    <col min="5" max="5" width="9.42578125" style="18" customWidth="1"/>
    <col min="6" max="6" width="13.28515625" style="19" customWidth="1"/>
    <col min="9" max="9" width="10.28515625" customWidth="1"/>
    <col min="10" max="10" width="11.42578125" customWidth="1"/>
  </cols>
  <sheetData>
    <row r="1" spans="1:15" s="63" customFormat="1" ht="15">
      <c r="A1" s="57" t="s">
        <v>45</v>
      </c>
      <c r="B1" s="58" t="s">
        <v>103</v>
      </c>
      <c r="C1" s="59"/>
      <c r="D1" s="60"/>
      <c r="E1" s="61"/>
      <c r="F1" s="62"/>
    </row>
    <row r="2" spans="1:15" s="63" customFormat="1" ht="12.75" customHeight="1">
      <c r="A2" s="57"/>
      <c r="B2" s="58"/>
      <c r="C2" s="59"/>
      <c r="D2" s="60"/>
      <c r="E2" s="61"/>
      <c r="F2" s="62"/>
      <c r="H2" s="102"/>
      <c r="I2" s="103"/>
      <c r="J2" s="64"/>
      <c r="K2" s="102"/>
      <c r="L2" s="64"/>
      <c r="M2" s="64"/>
      <c r="N2" s="64"/>
      <c r="O2" s="64"/>
    </row>
    <row r="3" spans="1:15" s="66" customFormat="1">
      <c r="A3" s="433" t="s">
        <v>5</v>
      </c>
      <c r="B3" s="432" t="s">
        <v>200</v>
      </c>
      <c r="C3" s="183" t="s">
        <v>6</v>
      </c>
      <c r="D3" s="184" t="s">
        <v>7</v>
      </c>
      <c r="E3" s="185" t="s">
        <v>8</v>
      </c>
      <c r="F3" s="186" t="s">
        <v>15</v>
      </c>
      <c r="H3" s="65"/>
      <c r="I3" s="65"/>
      <c r="J3" s="65"/>
      <c r="K3" s="65"/>
      <c r="L3" s="65"/>
      <c r="M3" s="65"/>
      <c r="N3" s="65"/>
      <c r="O3" s="65"/>
    </row>
    <row r="4" spans="1:15" s="66" customFormat="1">
      <c r="A4" s="433"/>
      <c r="B4" s="432"/>
      <c r="C4" s="181"/>
      <c r="D4" s="182">
        <v>1</v>
      </c>
      <c r="E4" s="182">
        <v>2</v>
      </c>
      <c r="F4" s="182" t="s">
        <v>285</v>
      </c>
    </row>
    <row r="5" spans="1:15" s="66" customFormat="1">
      <c r="A5" s="410"/>
      <c r="B5" s="411"/>
      <c r="C5" s="412"/>
      <c r="D5" s="413"/>
      <c r="E5" s="414"/>
      <c r="F5" s="414"/>
    </row>
    <row r="6" spans="1:15" s="71" customFormat="1" ht="41.25" customHeight="1">
      <c r="A6" s="200">
        <f>COUNT($A$1:A5)+1</f>
        <v>1</v>
      </c>
      <c r="B6" s="422" t="s">
        <v>292</v>
      </c>
      <c r="C6" s="252" t="s">
        <v>16</v>
      </c>
      <c r="D6" s="297">
        <v>1</v>
      </c>
      <c r="E6" s="415">
        <v>154.4</v>
      </c>
      <c r="F6" s="233">
        <f t="shared" ref="F6:F8" si="0">ROUND($D6*E6,2)</f>
        <v>154.4</v>
      </c>
    </row>
    <row r="7" spans="1:15" s="71" customFormat="1" ht="41.25" customHeight="1">
      <c r="A7" s="200">
        <f>COUNT($A$1:A6)+1</f>
        <v>2</v>
      </c>
      <c r="B7" s="241" t="s">
        <v>291</v>
      </c>
      <c r="C7" s="252" t="s">
        <v>16</v>
      </c>
      <c r="D7" s="297">
        <v>1</v>
      </c>
      <c r="E7" s="177"/>
      <c r="F7" s="233"/>
    </row>
    <row r="8" spans="1:15" s="71" customFormat="1" ht="62.25" customHeight="1">
      <c r="A8" s="200">
        <f>COUNT($A$1:A7)+1</f>
        <v>3</v>
      </c>
      <c r="B8" s="241" t="s">
        <v>236</v>
      </c>
      <c r="C8" s="214" t="s">
        <v>16</v>
      </c>
      <c r="D8" s="285">
        <v>1</v>
      </c>
      <c r="E8" s="232"/>
      <c r="F8" s="233">
        <f t="shared" si="0"/>
        <v>0</v>
      </c>
    </row>
    <row r="9" spans="1:15" s="71" customFormat="1" ht="40.5" customHeight="1">
      <c r="A9" s="200">
        <f>COUNT($A$1:A8)+1</f>
        <v>4</v>
      </c>
      <c r="B9" s="423" t="s">
        <v>289</v>
      </c>
      <c r="C9" s="214" t="s">
        <v>16</v>
      </c>
      <c r="D9" s="285">
        <v>1</v>
      </c>
      <c r="E9" s="232"/>
      <c r="F9" s="233"/>
    </row>
    <row r="10" spans="1:15" s="71" customFormat="1" ht="46.5" customHeight="1">
      <c r="A10" s="200">
        <f>COUNT($A$1:A9)+1</f>
        <v>5</v>
      </c>
      <c r="B10" s="423" t="s">
        <v>290</v>
      </c>
      <c r="C10" s="214" t="s">
        <v>16</v>
      </c>
      <c r="D10" s="285">
        <v>1</v>
      </c>
      <c r="E10" s="232"/>
      <c r="F10" s="233"/>
    </row>
    <row r="11" spans="1:15" s="71" customFormat="1">
      <c r="A11" s="187"/>
      <c r="B11" s="340" t="s">
        <v>100</v>
      </c>
      <c r="C11" s="279"/>
      <c r="D11" s="384"/>
      <c r="E11" s="416"/>
      <c r="F11" s="78">
        <f>SUM(F6:F10)</f>
        <v>154.4</v>
      </c>
    </row>
    <row r="12" spans="1:15" s="71" customFormat="1">
      <c r="A12" s="417"/>
      <c r="B12" s="216"/>
      <c r="C12" s="217"/>
      <c r="D12" s="219"/>
      <c r="E12" s="220"/>
      <c r="F12" s="418"/>
    </row>
    <row r="13" spans="1:15" s="75" customFormat="1">
      <c r="A13" s="245" t="s">
        <v>10</v>
      </c>
      <c r="B13" s="230" t="s">
        <v>54</v>
      </c>
      <c r="C13" s="217"/>
      <c r="D13" s="382">
        <v>0.1</v>
      </c>
      <c r="E13" s="232"/>
      <c r="F13" s="80">
        <f>F11*D13</f>
        <v>15.440000000000001</v>
      </c>
    </row>
    <row r="14" spans="1:15" s="71" customFormat="1">
      <c r="A14" s="383"/>
      <c r="B14" s="174"/>
      <c r="C14" s="279"/>
      <c r="D14" s="384"/>
      <c r="E14" s="177"/>
      <c r="F14" s="177"/>
      <c r="J14" s="72"/>
    </row>
    <row r="15" spans="1:15" s="71" customFormat="1">
      <c r="A15" s="383"/>
      <c r="B15" s="174"/>
      <c r="C15" s="279"/>
      <c r="D15" s="384"/>
      <c r="E15" s="177"/>
      <c r="F15" s="177"/>
      <c r="J15" s="72"/>
    </row>
    <row r="16" spans="1:15" s="71" customFormat="1">
      <c r="A16" s="187"/>
      <c r="B16" s="419" t="s">
        <v>23</v>
      </c>
      <c r="C16" s="217"/>
      <c r="D16" s="219"/>
      <c r="E16" s="215"/>
      <c r="F16" s="80"/>
    </row>
    <row r="17" spans="1:6" s="71" customFormat="1">
      <c r="A17" s="383" t="s">
        <v>9</v>
      </c>
      <c r="B17" s="174" t="s">
        <v>101</v>
      </c>
      <c r="C17" s="279"/>
      <c r="D17" s="384"/>
      <c r="E17" s="177"/>
      <c r="F17" s="177">
        <f>F11</f>
        <v>154.4</v>
      </c>
    </row>
    <row r="18" spans="1:6" s="71" customFormat="1">
      <c r="A18" s="420" t="s">
        <v>10</v>
      </c>
      <c r="B18" s="364" t="str">
        <f>+B13</f>
        <v xml:space="preserve">DODATNA IN NEPREDVIDENA DELA </v>
      </c>
      <c r="C18" s="279"/>
      <c r="D18" s="291"/>
      <c r="E18" s="177"/>
      <c r="F18" s="177">
        <f>+F13</f>
        <v>15.440000000000001</v>
      </c>
    </row>
    <row r="19" spans="1:6" s="71" customFormat="1">
      <c r="A19" s="417"/>
      <c r="B19" s="386" t="s">
        <v>110</v>
      </c>
      <c r="C19" s="279"/>
      <c r="D19" s="421"/>
      <c r="E19" s="177"/>
      <c r="F19" s="83">
        <f>SUM(F17:F18)</f>
        <v>169.84</v>
      </c>
    </row>
    <row r="20" spans="1:6" s="71" customFormat="1">
      <c r="A20" s="73"/>
      <c r="B20" s="74"/>
      <c r="C20" s="68"/>
      <c r="D20" s="53"/>
      <c r="E20" s="54"/>
      <c r="F20" s="55"/>
    </row>
    <row r="21" spans="1:6" s="71" customFormat="1" ht="16.5" customHeight="1">
      <c r="A21" s="73"/>
      <c r="B21" s="424" t="s">
        <v>293</v>
      </c>
      <c r="C21" s="68"/>
      <c r="D21" s="53"/>
      <c r="E21" s="69"/>
      <c r="F21" s="70"/>
    </row>
    <row r="22" spans="1:6" s="71" customFormat="1">
      <c r="A22" s="73"/>
      <c r="B22" s="74"/>
      <c r="C22" s="68"/>
      <c r="D22" s="53"/>
      <c r="E22" s="69"/>
      <c r="F22" s="70"/>
    </row>
    <row r="23" spans="1:6" s="75" customFormat="1">
      <c r="A23" s="79"/>
      <c r="B23" s="67"/>
      <c r="C23" s="68"/>
      <c r="D23" s="53"/>
      <c r="E23" s="54"/>
      <c r="F23" s="55"/>
    </row>
    <row r="24" spans="1:6" s="71" customFormat="1">
      <c r="A24" s="73"/>
      <c r="B24" s="74"/>
      <c r="C24" s="68"/>
      <c r="D24" s="53"/>
      <c r="E24" s="69"/>
      <c r="F24" s="70"/>
    </row>
  </sheetData>
  <sheetProtection algorithmName="SHA-512" hashValue="P4iiZqMtGe7NvsFhMis3HcnMjFrQZ7dJjh5gNMzcUlwDusxjNsesquSQxlXFImeWkmvmnI+MKuNA/l4rHlpg2Q==" saltValue="ogyXP6MymmTdnoxM5wDtsA==" spinCount="100000" sheet="1" objects="1" scenarios="1"/>
  <protectedRanges>
    <protectedRange sqref="E7:E19" name="Obseg2"/>
    <protectedRange sqref="F6:F19" name="Obseg1"/>
  </protectedRanges>
  <mergeCells count="2">
    <mergeCell ref="A3:A4"/>
    <mergeCell ref="B3:B4"/>
  </mergeCells>
  <pageMargins left="0.78740157480314965" right="0.59055118110236227" top="0.86614173228346458" bottom="1.1811023622047245" header="0.31496062992125984" footer="0.51181102362204722"/>
  <pageSetup paperSize="9" scale="90" orientation="portrait" horizontalDpi="300" verticalDpi="300" r:id="rId1"/>
  <headerFooter alignWithMargins="0">
    <oddFooter>&amp;R&amp;"FuturaTEEMedCon,Običajno"&amp;P/&amp;N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F38"/>
  <sheetViews>
    <sheetView showZeros="0" view="pageBreakPreview" zoomScaleNormal="100" workbookViewId="0">
      <selection activeCell="B30" sqref="B30"/>
    </sheetView>
  </sheetViews>
  <sheetFormatPr defaultColWidth="9.140625" defaultRowHeight="12.75"/>
  <cols>
    <col min="1" max="1" width="6.28515625" style="4" customWidth="1"/>
    <col min="2" max="2" width="55.140625" style="3" bestFit="1" customWidth="1"/>
    <col min="3" max="3" width="21.85546875" style="11" customWidth="1"/>
    <col min="4" max="16384" width="9.140625" style="1"/>
  </cols>
  <sheetData>
    <row r="1" spans="1:3" ht="15.75">
      <c r="A1" s="24"/>
      <c r="B1" s="29" t="s">
        <v>238</v>
      </c>
      <c r="C1" s="27"/>
    </row>
    <row r="2" spans="1:3" ht="15.75">
      <c r="A2" s="24"/>
      <c r="B2" s="29" t="s">
        <v>142</v>
      </c>
      <c r="C2" s="27"/>
    </row>
    <row r="3" spans="1:3" ht="15.75">
      <c r="A3" s="24"/>
      <c r="B3" s="29"/>
      <c r="C3" s="27"/>
    </row>
    <row r="4" spans="1:3" ht="14.25">
      <c r="A4" s="24"/>
      <c r="B4" s="28"/>
      <c r="C4" s="27"/>
    </row>
    <row r="5" spans="1:3" ht="14.25">
      <c r="A5" s="24"/>
      <c r="B5" s="28"/>
      <c r="C5" s="27"/>
    </row>
    <row r="6" spans="1:3" ht="15">
      <c r="A6" s="46" t="s">
        <v>9</v>
      </c>
      <c r="B6" s="26" t="s">
        <v>13</v>
      </c>
      <c r="C6" s="47"/>
    </row>
    <row r="7" spans="1:3" ht="15.75">
      <c r="A7" s="24"/>
      <c r="B7" s="29"/>
      <c r="C7" s="48"/>
    </row>
    <row r="8" spans="1:3" ht="12.75" customHeight="1">
      <c r="A8" s="49" t="s">
        <v>27</v>
      </c>
      <c r="B8" s="174" t="str">
        <f>'FEKALNI 1A'!B1</f>
        <v>FEKALNI KANAL 1A</v>
      </c>
      <c r="C8" s="175">
        <f>'FEKALNI 1A'!F86</f>
        <v>0</v>
      </c>
    </row>
    <row r="9" spans="1:3" ht="12.75" customHeight="1">
      <c r="A9" s="49" t="s">
        <v>28</v>
      </c>
      <c r="B9" s="176" t="str">
        <f>'FEKALNI 1B'!B1</f>
        <v>FEKALNI KANAL 1B</v>
      </c>
      <c r="C9" s="177">
        <f>'FEKALNI 1B'!F76</f>
        <v>0</v>
      </c>
    </row>
    <row r="10" spans="1:3" ht="12.75" customHeight="1">
      <c r="A10" s="49" t="s">
        <v>29</v>
      </c>
      <c r="B10" s="174" t="str">
        <f>'FEKALNI 2'!B1</f>
        <v>FEKALNI KANAL 2</v>
      </c>
      <c r="C10" s="175">
        <f>'FEKALNI 2'!F58</f>
        <v>0</v>
      </c>
    </row>
    <row r="11" spans="1:3" ht="12.75" customHeight="1">
      <c r="A11" s="49" t="s">
        <v>30</v>
      </c>
      <c r="B11" s="174" t="str">
        <f>'FEKALNI 2.1'!B1</f>
        <v>FEKALNI KANAL 2.1</v>
      </c>
      <c r="C11" s="175">
        <f>'FEKALNI 2.1'!F77</f>
        <v>0</v>
      </c>
    </row>
    <row r="12" spans="1:3" ht="12.75" customHeight="1">
      <c r="A12" s="49" t="s">
        <v>31</v>
      </c>
      <c r="B12" s="174" t="str">
        <f>'FEKALNI 2.2'!B1</f>
        <v>FEKALNI KANAL 2.2</v>
      </c>
      <c r="C12" s="175">
        <f>'FEKALNI 2.2'!F60</f>
        <v>0</v>
      </c>
    </row>
    <row r="13" spans="1:3" ht="12.75" customHeight="1">
      <c r="A13" s="49" t="s">
        <v>32</v>
      </c>
      <c r="B13" s="174" t="str">
        <f>'FEKALNI 2.3'!B1</f>
        <v>FEKALNI KANAL 2.3</v>
      </c>
      <c r="C13" s="175">
        <f>'FEKALNI 2.3'!F86</f>
        <v>0</v>
      </c>
    </row>
    <row r="14" spans="1:3" ht="12.75" customHeight="1">
      <c r="A14" s="49" t="s">
        <v>33</v>
      </c>
      <c r="B14" s="174" t="str">
        <f>'VODOVOD 1A'!B1</f>
        <v>VODOVOD 1A</v>
      </c>
      <c r="C14" s="175">
        <f>'VODOVOD 1A'!F101</f>
        <v>0</v>
      </c>
    </row>
    <row r="15" spans="1:3" ht="12.75" customHeight="1">
      <c r="A15" s="49" t="s">
        <v>34</v>
      </c>
      <c r="B15" s="174" t="str">
        <f>'VODOVOD 1B'!B1</f>
        <v>VODOVOD 1B</v>
      </c>
      <c r="C15" s="175">
        <f>'VODOVOD 1B'!F77</f>
        <v>0</v>
      </c>
    </row>
    <row r="16" spans="1:3" ht="12.75" customHeight="1">
      <c r="A16" s="49" t="s">
        <v>35</v>
      </c>
      <c r="B16" s="174" t="str">
        <f>METEORNA!B1</f>
        <v xml:space="preserve">METEORNA KANALIZACIJA </v>
      </c>
      <c r="C16" s="175">
        <f>METEORNA!F48</f>
        <v>0</v>
      </c>
    </row>
    <row r="17" spans="1:6" ht="12.75" customHeight="1">
      <c r="A17" s="49" t="s">
        <v>45</v>
      </c>
      <c r="B17" s="178" t="str">
        <f>'RAZNA DELA'!B1</f>
        <v xml:space="preserve">RAZNA DELA </v>
      </c>
      <c r="C17" s="175">
        <f>'RAZNA DELA'!F19</f>
        <v>169.84</v>
      </c>
    </row>
    <row r="18" spans="1:6" ht="16.149999999999999" customHeight="1">
      <c r="A18" s="24"/>
      <c r="B18" s="180" t="s">
        <v>14</v>
      </c>
      <c r="C18" s="179">
        <f>SUM(C8:C17)</f>
        <v>169.84</v>
      </c>
    </row>
    <row r="19" spans="1:6">
      <c r="A19" s="24"/>
      <c r="B19" s="25"/>
      <c r="C19" s="27"/>
    </row>
    <row r="20" spans="1:6">
      <c r="A20" s="24"/>
      <c r="B20" s="25" t="s">
        <v>51</v>
      </c>
      <c r="C20" s="27"/>
    </row>
    <row r="21" spans="1:6">
      <c r="A21" s="24"/>
      <c r="B21" s="25"/>
      <c r="C21" s="27"/>
    </row>
    <row r="22" spans="1:6">
      <c r="A22" s="24"/>
      <c r="B22" s="82"/>
      <c r="C22" s="24"/>
      <c r="D22" s="12"/>
    </row>
    <row r="23" spans="1:6">
      <c r="A23" s="24"/>
      <c r="B23" s="25"/>
      <c r="C23" s="24"/>
      <c r="D23" s="13"/>
    </row>
    <row r="24" spans="1:6">
      <c r="A24" s="24"/>
      <c r="B24" s="25"/>
      <c r="C24" s="24"/>
      <c r="D24" s="13"/>
    </row>
    <row r="25" spans="1:6">
      <c r="A25" s="23"/>
      <c r="B25" s="15" t="s">
        <v>0</v>
      </c>
      <c r="C25" s="16"/>
      <c r="D25" s="8"/>
      <c r="E25" s="9"/>
      <c r="F25" s="10"/>
    </row>
    <row r="26" spans="1:6" ht="25.5" customHeight="1">
      <c r="A26" s="24"/>
      <c r="B26" s="425" t="s">
        <v>1</v>
      </c>
      <c r="C26" s="426"/>
      <c r="D26" s="11"/>
    </row>
    <row r="27" spans="1:6" ht="25.5" customHeight="1">
      <c r="A27" s="24"/>
      <c r="B27" s="425" t="s">
        <v>56</v>
      </c>
      <c r="C27" s="426"/>
      <c r="D27" s="11"/>
    </row>
    <row r="28" spans="1:6" ht="15" customHeight="1">
      <c r="A28" s="24"/>
      <c r="B28" s="427" t="s">
        <v>53</v>
      </c>
      <c r="C28" s="427"/>
    </row>
    <row r="29" spans="1:6" s="42" customFormat="1">
      <c r="A29" s="50"/>
      <c r="B29" s="428" t="s">
        <v>55</v>
      </c>
      <c r="C29" s="426"/>
      <c r="D29" s="43"/>
      <c r="E29" s="44"/>
      <c r="F29" s="44"/>
    </row>
    <row r="30" spans="1:6">
      <c r="A30" s="76"/>
      <c r="B30" s="82"/>
      <c r="C30" s="169"/>
    </row>
    <row r="31" spans="1:6">
      <c r="A31" s="76"/>
      <c r="B31" s="82"/>
      <c r="C31" s="169"/>
    </row>
    <row r="32" spans="1:6">
      <c r="A32" s="76"/>
      <c r="B32" s="82"/>
      <c r="C32" s="169"/>
    </row>
    <row r="33" spans="1:3">
      <c r="A33" s="76"/>
      <c r="B33" s="82"/>
      <c r="C33" s="169"/>
    </row>
    <row r="34" spans="1:3">
      <c r="A34" s="76"/>
      <c r="B34" s="82"/>
      <c r="C34" s="169"/>
    </row>
    <row r="35" spans="1:3">
      <c r="A35" s="76"/>
      <c r="B35" s="82"/>
      <c r="C35" s="169"/>
    </row>
    <row r="36" spans="1:3">
      <c r="A36" s="76"/>
      <c r="B36" s="82"/>
      <c r="C36" s="169"/>
    </row>
    <row r="37" spans="1:3">
      <c r="A37" s="76"/>
      <c r="B37" s="82"/>
      <c r="C37" s="169"/>
    </row>
    <row r="38" spans="1:3">
      <c r="A38" s="76"/>
      <c r="B38" s="82"/>
      <c r="C38" s="169"/>
    </row>
  </sheetData>
  <mergeCells count="4">
    <mergeCell ref="B26:C26"/>
    <mergeCell ref="B27:C27"/>
    <mergeCell ref="B28:C28"/>
    <mergeCell ref="B29:C29"/>
  </mergeCells>
  <phoneticPr fontId="0" type="noConversion"/>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8"/>
  <sheetViews>
    <sheetView view="pageBreakPreview" zoomScaleNormal="100" zoomScaleSheetLayoutView="100" workbookViewId="0">
      <selection activeCell="E8" sqref="E8:E74"/>
    </sheetView>
  </sheetViews>
  <sheetFormatPr defaultColWidth="9.140625" defaultRowHeight="12.75"/>
  <cols>
    <col min="1" max="1" width="5.85546875" style="161" customWidth="1"/>
    <col min="2" max="2" width="45" style="162" customWidth="1"/>
    <col min="3" max="3" width="6" style="131" bestFit="1" customWidth="1"/>
    <col min="4" max="4" width="8.140625" style="163" customWidth="1"/>
    <col min="5" max="5" width="10.7109375" style="164" customWidth="1"/>
    <col min="6" max="6" width="13.28515625" style="120" customWidth="1"/>
    <col min="7" max="8" width="9.140625" style="133"/>
    <col min="9" max="10" width="9.140625" style="120"/>
    <col min="11" max="16384" width="9.140625" style="133"/>
  </cols>
  <sheetData>
    <row r="1" spans="1:10" s="125" customFormat="1" ht="15">
      <c r="A1" s="147" t="s">
        <v>27</v>
      </c>
      <c r="B1" s="148" t="s">
        <v>239</v>
      </c>
      <c r="C1" s="149"/>
      <c r="D1" s="150"/>
      <c r="E1" s="151"/>
      <c r="F1" s="151"/>
      <c r="G1" s="124"/>
      <c r="H1" s="124"/>
    </row>
    <row r="2" spans="1:10" s="120" customFormat="1">
      <c r="A2" s="104"/>
      <c r="B2" s="152"/>
      <c r="C2" s="153"/>
      <c r="D2" s="154"/>
      <c r="E2" s="155"/>
      <c r="F2" s="156"/>
      <c r="G2" s="133"/>
      <c r="H2" s="133"/>
    </row>
    <row r="3" spans="1:10" s="125" customFormat="1">
      <c r="A3" s="433" t="s">
        <v>5</v>
      </c>
      <c r="B3" s="432" t="s">
        <v>200</v>
      </c>
      <c r="C3" s="183" t="s">
        <v>6</v>
      </c>
      <c r="D3" s="184" t="s">
        <v>7</v>
      </c>
      <c r="E3" s="185" t="s">
        <v>8</v>
      </c>
      <c r="F3" s="186" t="s">
        <v>15</v>
      </c>
      <c r="G3" s="124"/>
      <c r="H3" s="124"/>
    </row>
    <row r="4" spans="1:10" s="120" customFormat="1">
      <c r="A4" s="433"/>
      <c r="B4" s="432"/>
      <c r="C4" s="181"/>
      <c r="D4" s="182">
        <v>1</v>
      </c>
      <c r="E4" s="182">
        <v>2</v>
      </c>
      <c r="F4" s="182" t="s">
        <v>285</v>
      </c>
      <c r="G4" s="133"/>
      <c r="H4" s="133"/>
    </row>
    <row r="5" spans="1:10" s="120" customFormat="1">
      <c r="A5" s="187"/>
      <c r="B5" s="188"/>
      <c r="C5" s="189"/>
      <c r="D5" s="190"/>
      <c r="E5" s="191"/>
      <c r="F5" s="192"/>
      <c r="G5" s="133"/>
      <c r="H5" s="133"/>
    </row>
    <row r="6" spans="1:10" s="120" customFormat="1">
      <c r="A6" s="193" t="s">
        <v>9</v>
      </c>
      <c r="B6" s="194" t="s">
        <v>201</v>
      </c>
      <c r="C6" s="195"/>
      <c r="D6" s="196"/>
      <c r="E6" s="197"/>
      <c r="F6" s="197"/>
      <c r="G6" s="133"/>
      <c r="H6" s="133"/>
    </row>
    <row r="7" spans="1:10" s="120" customFormat="1">
      <c r="A7" s="198"/>
      <c r="B7" s="199"/>
      <c r="C7" s="195"/>
      <c r="D7" s="196"/>
      <c r="E7" s="197"/>
      <c r="F7" s="197"/>
      <c r="G7" s="133"/>
      <c r="H7" s="133"/>
    </row>
    <row r="8" spans="1:10" s="120" customFormat="1" ht="63.75">
      <c r="A8" s="200">
        <f>COUNT($A$3:A7)+1</f>
        <v>1</v>
      </c>
      <c r="B8" s="201" t="s">
        <v>202</v>
      </c>
      <c r="C8" s="202" t="s">
        <v>203</v>
      </c>
      <c r="D8" s="203">
        <v>1</v>
      </c>
      <c r="E8" s="204"/>
      <c r="F8" s="205">
        <f>ROUND($D8*E8,2)</f>
        <v>0</v>
      </c>
      <c r="G8" s="133"/>
      <c r="H8" s="133"/>
    </row>
    <row r="9" spans="1:10" s="120" customFormat="1" ht="38.25">
      <c r="A9" s="206">
        <f>COUNT($A$1:A8)+1</f>
        <v>2</v>
      </c>
      <c r="B9" s="207" t="s">
        <v>204</v>
      </c>
      <c r="C9" s="208" t="s">
        <v>203</v>
      </c>
      <c r="D9" s="203">
        <v>1</v>
      </c>
      <c r="E9" s="204"/>
      <c r="F9" s="205">
        <f t="shared" ref="F9:F19" si="0">ROUND($D9*E9,2)</f>
        <v>0</v>
      </c>
      <c r="G9" s="133"/>
      <c r="H9" s="133"/>
    </row>
    <row r="10" spans="1:10" s="120" customFormat="1" ht="14.25">
      <c r="A10" s="206">
        <f>COUNT($A$1:A9)+1</f>
        <v>3</v>
      </c>
      <c r="B10" s="199" t="s">
        <v>21</v>
      </c>
      <c r="C10" s="209" t="s">
        <v>26</v>
      </c>
      <c r="D10" s="210">
        <v>178</v>
      </c>
      <c r="E10" s="205"/>
      <c r="F10" s="205">
        <f t="shared" si="0"/>
        <v>0</v>
      </c>
      <c r="G10" s="133"/>
      <c r="H10" s="133"/>
    </row>
    <row r="11" spans="1:10">
      <c r="A11" s="206">
        <f>COUNT($A$1:A10)+1</f>
        <v>4</v>
      </c>
      <c r="B11" s="211" t="s">
        <v>226</v>
      </c>
      <c r="C11" s="209" t="s">
        <v>2</v>
      </c>
      <c r="D11" s="210">
        <v>9</v>
      </c>
      <c r="E11" s="205"/>
      <c r="F11" s="205">
        <f t="shared" si="0"/>
        <v>0</v>
      </c>
      <c r="G11" s="120"/>
      <c r="I11" s="133"/>
      <c r="J11" s="133"/>
    </row>
    <row r="12" spans="1:10" ht="51">
      <c r="A12" s="187">
        <f>COUNT($A$6:A11)+1</f>
        <v>5</v>
      </c>
      <c r="B12" s="212" t="s">
        <v>111</v>
      </c>
      <c r="C12" s="213" t="s">
        <v>42</v>
      </c>
      <c r="D12" s="214">
        <v>385</v>
      </c>
      <c r="E12" s="215"/>
      <c r="F12" s="205">
        <f t="shared" si="0"/>
        <v>0</v>
      </c>
      <c r="G12" s="120"/>
      <c r="I12" s="133"/>
      <c r="J12" s="133"/>
    </row>
    <row r="13" spans="1:10" ht="14.25">
      <c r="A13" s="187">
        <f>COUNT($A$6:A12)+1</f>
        <v>6</v>
      </c>
      <c r="B13" s="216" t="s">
        <v>112</v>
      </c>
      <c r="C13" s="217" t="s">
        <v>52</v>
      </c>
      <c r="D13" s="214">
        <v>178</v>
      </c>
      <c r="E13" s="215"/>
      <c r="F13" s="205">
        <f t="shared" si="0"/>
        <v>0</v>
      </c>
      <c r="G13" s="120"/>
      <c r="I13" s="133"/>
      <c r="J13" s="133"/>
    </row>
    <row r="14" spans="1:10" ht="63.75">
      <c r="A14" s="218">
        <f>COUNT($A$8:A13)+1</f>
        <v>7</v>
      </c>
      <c r="B14" s="212" t="s">
        <v>116</v>
      </c>
      <c r="C14" s="217" t="s">
        <v>52</v>
      </c>
      <c r="D14" s="219">
        <v>30</v>
      </c>
      <c r="E14" s="220"/>
      <c r="F14" s="205">
        <f t="shared" si="0"/>
        <v>0</v>
      </c>
      <c r="G14" s="120"/>
      <c r="I14" s="133"/>
      <c r="J14" s="133"/>
    </row>
    <row r="15" spans="1:10" ht="40.5" customHeight="1">
      <c r="A15" s="218">
        <f>COUNT($A$8:A14)+1</f>
        <v>8</v>
      </c>
      <c r="B15" s="221" t="s">
        <v>281</v>
      </c>
      <c r="C15" s="222" t="s">
        <v>42</v>
      </c>
      <c r="D15" s="223">
        <v>25</v>
      </c>
      <c r="E15" s="224"/>
      <c r="F15" s="205">
        <f t="shared" si="0"/>
        <v>0</v>
      </c>
      <c r="G15" s="120"/>
      <c r="I15" s="133"/>
      <c r="J15" s="133"/>
    </row>
    <row r="16" spans="1:10" ht="38.25">
      <c r="A16" s="225">
        <f>COUNT($A$1:A15)+1</f>
        <v>9</v>
      </c>
      <c r="B16" s="226" t="s">
        <v>227</v>
      </c>
      <c r="C16" s="227"/>
      <c r="D16" s="219"/>
      <c r="E16" s="227"/>
      <c r="F16" s="205"/>
      <c r="G16" s="120"/>
      <c r="I16" s="133"/>
      <c r="J16" s="133"/>
    </row>
    <row r="17" spans="1:10">
      <c r="A17" s="225"/>
      <c r="B17" s="228" t="s">
        <v>115</v>
      </c>
      <c r="C17" s="217" t="s">
        <v>2</v>
      </c>
      <c r="D17" s="219">
        <v>1</v>
      </c>
      <c r="E17" s="215"/>
      <c r="F17" s="205">
        <f t="shared" si="0"/>
        <v>0</v>
      </c>
      <c r="G17" s="120"/>
      <c r="I17" s="133"/>
      <c r="J17" s="133"/>
    </row>
    <row r="18" spans="1:10" ht="45" customHeight="1">
      <c r="A18" s="429">
        <f>COUNT($A$1:A17)+1</f>
        <v>10</v>
      </c>
      <c r="B18" s="229" t="s">
        <v>113</v>
      </c>
      <c r="C18" s="227"/>
      <c r="D18" s="219"/>
      <c r="E18" s="227"/>
      <c r="F18" s="205"/>
      <c r="G18" s="120"/>
      <c r="I18" s="133"/>
      <c r="J18" s="133"/>
    </row>
    <row r="19" spans="1:10">
      <c r="A19" s="431"/>
      <c r="B19" s="229" t="s">
        <v>114</v>
      </c>
      <c r="C19" s="217" t="s">
        <v>2</v>
      </c>
      <c r="D19" s="219">
        <v>1</v>
      </c>
      <c r="E19" s="215"/>
      <c r="F19" s="205">
        <f t="shared" si="0"/>
        <v>0</v>
      </c>
      <c r="G19" s="120"/>
      <c r="I19" s="133"/>
      <c r="J19" s="133"/>
    </row>
    <row r="20" spans="1:10" s="22" customFormat="1">
      <c r="A20" s="187"/>
      <c r="B20" s="230" t="s">
        <v>205</v>
      </c>
      <c r="C20" s="217"/>
      <c r="D20" s="219"/>
      <c r="E20" s="215"/>
      <c r="F20" s="80">
        <f>SUM(F8:F19)</f>
        <v>0</v>
      </c>
    </row>
    <row r="21" spans="1:10" s="75" customFormat="1">
      <c r="A21" s="225"/>
      <c r="B21" s="231"/>
      <c r="C21" s="217"/>
      <c r="D21" s="219"/>
      <c r="E21" s="232"/>
      <c r="F21" s="233"/>
    </row>
    <row r="22" spans="1:10" s="157" customFormat="1" ht="12.75" customHeight="1">
      <c r="A22" s="234" t="s">
        <v>10</v>
      </c>
      <c r="B22" s="230" t="s">
        <v>4</v>
      </c>
      <c r="C22" s="222"/>
      <c r="D22" s="223"/>
      <c r="E22" s="235"/>
      <c r="F22" s="236"/>
    </row>
    <row r="23" spans="1:10" s="22" customFormat="1">
      <c r="A23" s="234"/>
      <c r="B23" s="230"/>
      <c r="C23" s="222"/>
      <c r="D23" s="223"/>
      <c r="E23" s="235"/>
      <c r="F23" s="236"/>
    </row>
    <row r="24" spans="1:10" s="22" customFormat="1" ht="113.45" customHeight="1">
      <c r="A24" s="225">
        <f>COUNT($A$1:A23)+1</f>
        <v>11</v>
      </c>
      <c r="B24" s="237" t="s">
        <v>247</v>
      </c>
      <c r="C24" s="238" t="s">
        <v>43</v>
      </c>
      <c r="D24" s="223">
        <v>615</v>
      </c>
      <c r="E24" s="236"/>
      <c r="F24" s="205">
        <f t="shared" ref="F24:F30" si="1">ROUND($D24*E24,2)</f>
        <v>0</v>
      </c>
      <c r="I24" s="121"/>
      <c r="J24" s="121"/>
    </row>
    <row r="25" spans="1:10" s="22" customFormat="1" ht="38.25">
      <c r="A25" s="225">
        <f>COUNT($A$1:A24)+1</f>
        <v>12</v>
      </c>
      <c r="B25" s="216" t="s">
        <v>206</v>
      </c>
      <c r="C25" s="238" t="s">
        <v>43</v>
      </c>
      <c r="D25" s="223">
        <v>5</v>
      </c>
      <c r="E25" s="236"/>
      <c r="F25" s="205">
        <f t="shared" si="1"/>
        <v>0</v>
      </c>
    </row>
    <row r="26" spans="1:10" s="22" customFormat="1" ht="120.75" customHeight="1">
      <c r="A26" s="239">
        <f>COUNT($A$1:A25)+1</f>
        <v>13</v>
      </c>
      <c r="B26" s="237" t="s">
        <v>248</v>
      </c>
      <c r="C26" s="238" t="s">
        <v>43</v>
      </c>
      <c r="D26" s="223">
        <v>68</v>
      </c>
      <c r="E26" s="235"/>
      <c r="F26" s="205">
        <f t="shared" si="1"/>
        <v>0</v>
      </c>
    </row>
    <row r="27" spans="1:10" s="158" customFormat="1" ht="25.5">
      <c r="A27" s="239">
        <f>COUNT($A$3:A26)+1</f>
        <v>14</v>
      </c>
      <c r="B27" s="216" t="s">
        <v>207</v>
      </c>
      <c r="C27" s="240" t="s">
        <v>42</v>
      </c>
      <c r="D27" s="223">
        <v>160</v>
      </c>
      <c r="E27" s="236"/>
      <c r="F27" s="205">
        <f t="shared" si="1"/>
        <v>0</v>
      </c>
    </row>
    <row r="28" spans="1:10" s="158" customFormat="1" ht="25.5">
      <c r="A28" s="239">
        <f>COUNT($A$1:A27)+1</f>
        <v>15</v>
      </c>
      <c r="B28" s="241" t="s">
        <v>208</v>
      </c>
      <c r="C28" s="242" t="s">
        <v>203</v>
      </c>
      <c r="D28" s="223">
        <v>1</v>
      </c>
      <c r="E28" s="236"/>
      <c r="F28" s="205">
        <f t="shared" si="1"/>
        <v>0</v>
      </c>
    </row>
    <row r="29" spans="1:10" s="22" customFormat="1" ht="54" customHeight="1">
      <c r="A29" s="239">
        <f>COUNT($A$2:A28)+1</f>
        <v>16</v>
      </c>
      <c r="B29" s="216" t="s">
        <v>152</v>
      </c>
      <c r="C29" s="243" t="s">
        <v>43</v>
      </c>
      <c r="D29" s="219">
        <v>159</v>
      </c>
      <c r="E29" s="235"/>
      <c r="F29" s="205">
        <f t="shared" si="1"/>
        <v>0</v>
      </c>
    </row>
    <row r="30" spans="1:10" s="22" customFormat="1" ht="51">
      <c r="A30" s="239">
        <f>COUNT($A$2:A29)+1</f>
        <v>17</v>
      </c>
      <c r="B30" s="216" t="s">
        <v>40</v>
      </c>
      <c r="C30" s="214" t="s">
        <v>43</v>
      </c>
      <c r="D30" s="244">
        <v>456</v>
      </c>
      <c r="E30" s="235"/>
      <c r="F30" s="205">
        <f t="shared" si="1"/>
        <v>0</v>
      </c>
    </row>
    <row r="31" spans="1:10" s="22" customFormat="1">
      <c r="A31" s="187"/>
      <c r="B31" s="230" t="s">
        <v>3</v>
      </c>
      <c r="C31" s="222"/>
      <c r="D31" s="223"/>
      <c r="E31" s="235"/>
      <c r="F31" s="132">
        <f>SUM(F23:F30)</f>
        <v>0</v>
      </c>
    </row>
    <row r="32" spans="1:10" s="22" customFormat="1">
      <c r="A32" s="187"/>
      <c r="B32" s="230"/>
      <c r="C32" s="222"/>
      <c r="D32" s="223"/>
      <c r="E32" s="235"/>
      <c r="F32" s="132"/>
    </row>
    <row r="33" spans="1:6" s="22" customFormat="1">
      <c r="A33" s="245" t="s">
        <v>11</v>
      </c>
      <c r="B33" s="230" t="s">
        <v>36</v>
      </c>
      <c r="C33" s="217"/>
      <c r="D33" s="219"/>
      <c r="E33" s="215"/>
      <c r="F33" s="232"/>
    </row>
    <row r="34" spans="1:6" s="22" customFormat="1">
      <c r="A34" s="245"/>
      <c r="B34" s="230"/>
      <c r="C34" s="217"/>
      <c r="D34" s="219"/>
      <c r="E34" s="215"/>
      <c r="F34" s="232"/>
    </row>
    <row r="35" spans="1:6" s="22" customFormat="1" ht="25.5">
      <c r="A35" s="187">
        <f>COUNT($A$1:A34)+1</f>
        <v>18</v>
      </c>
      <c r="B35" s="216" t="s">
        <v>99</v>
      </c>
      <c r="C35" s="243" t="s">
        <v>25</v>
      </c>
      <c r="D35" s="219">
        <v>385</v>
      </c>
      <c r="E35" s="215"/>
      <c r="F35" s="205">
        <f t="shared" ref="F35" si="2">ROUND($D35*E35,2)</f>
        <v>0</v>
      </c>
    </row>
    <row r="36" spans="1:6" s="22" customFormat="1" ht="51">
      <c r="A36" s="187">
        <f>COUNT($A$1:A35)+1</f>
        <v>19</v>
      </c>
      <c r="B36" s="237" t="s">
        <v>157</v>
      </c>
      <c r="C36" s="243" t="s">
        <v>43</v>
      </c>
      <c r="D36" s="219">
        <v>138</v>
      </c>
      <c r="E36" s="246"/>
      <c r="F36" s="232">
        <f t="shared" ref="F36:F45" si="3">D36*E36</f>
        <v>0</v>
      </c>
    </row>
    <row r="37" spans="1:6" s="22" customFormat="1" ht="63.75">
      <c r="A37" s="225">
        <f>COUNT($A$1:A36)+1</f>
        <v>20</v>
      </c>
      <c r="B37" s="247" t="s">
        <v>279</v>
      </c>
      <c r="C37" s="248" t="s">
        <v>24</v>
      </c>
      <c r="D37" s="249">
        <v>275</v>
      </c>
      <c r="E37" s="250"/>
      <c r="F37" s="233">
        <f>+$D37*E37</f>
        <v>0</v>
      </c>
    </row>
    <row r="38" spans="1:6" s="22" customFormat="1" ht="51">
      <c r="A38" s="187">
        <f>COUNT($A$1:A37)+1</f>
        <v>21</v>
      </c>
      <c r="B38" s="216" t="s">
        <v>20</v>
      </c>
      <c r="C38" s="243" t="s">
        <v>25</v>
      </c>
      <c r="D38" s="219">
        <v>395</v>
      </c>
      <c r="E38" s="215"/>
      <c r="F38" s="232">
        <f t="shared" si="3"/>
        <v>0</v>
      </c>
    </row>
    <row r="39" spans="1:6" s="22" customFormat="1" ht="38.25">
      <c r="A39" s="187">
        <f>COUNT($A$1:A38)+1</f>
        <v>22</v>
      </c>
      <c r="B39" s="251" t="s">
        <v>41</v>
      </c>
      <c r="C39" s="252" t="s">
        <v>26</v>
      </c>
      <c r="D39" s="253">
        <v>10</v>
      </c>
      <c r="E39" s="246"/>
      <c r="F39" s="232">
        <f t="shared" si="3"/>
        <v>0</v>
      </c>
    </row>
    <row r="40" spans="1:6" s="22" customFormat="1" ht="25.5">
      <c r="A40" s="187">
        <f>COUNT($A$1:A39)+1</f>
        <v>23</v>
      </c>
      <c r="B40" s="251" t="s">
        <v>102</v>
      </c>
      <c r="C40" s="252" t="s">
        <v>26</v>
      </c>
      <c r="D40" s="253">
        <v>10</v>
      </c>
      <c r="E40" s="246"/>
      <c r="F40" s="232">
        <f t="shared" si="3"/>
        <v>0</v>
      </c>
    </row>
    <row r="41" spans="1:6" s="22" customFormat="1" ht="21.75" customHeight="1">
      <c r="A41" s="429">
        <f>COUNT($A$1:A40)+1</f>
        <v>24</v>
      </c>
      <c r="B41" s="254" t="s">
        <v>44</v>
      </c>
      <c r="C41" s="217"/>
      <c r="D41" s="255"/>
      <c r="E41" s="256"/>
      <c r="F41" s="232"/>
    </row>
    <row r="42" spans="1:6" s="22" customFormat="1" ht="14.25">
      <c r="A42" s="430"/>
      <c r="B42" s="257" t="s">
        <v>105</v>
      </c>
      <c r="C42" s="217" t="s">
        <v>42</v>
      </c>
      <c r="D42" s="255">
        <v>395</v>
      </c>
      <c r="E42" s="215"/>
      <c r="F42" s="232">
        <f t="shared" si="3"/>
        <v>0</v>
      </c>
    </row>
    <row r="43" spans="1:6" s="22" customFormat="1" ht="14.25">
      <c r="A43" s="431"/>
      <c r="B43" s="258" t="s">
        <v>235</v>
      </c>
      <c r="C43" s="217" t="s">
        <v>42</v>
      </c>
      <c r="D43" s="255">
        <v>395</v>
      </c>
      <c r="E43" s="215"/>
      <c r="F43" s="232">
        <f t="shared" si="3"/>
        <v>0</v>
      </c>
    </row>
    <row r="44" spans="1:6" s="22" customFormat="1" ht="14.25">
      <c r="A44" s="187">
        <f>COUNT($A$1:A43)+1</f>
        <v>25</v>
      </c>
      <c r="B44" s="251" t="s">
        <v>107</v>
      </c>
      <c r="C44" s="252" t="s">
        <v>26</v>
      </c>
      <c r="D44" s="253">
        <v>150</v>
      </c>
      <c r="E44" s="246"/>
      <c r="F44" s="232">
        <f t="shared" ref="F44" si="4">D44*E44</f>
        <v>0</v>
      </c>
    </row>
    <row r="45" spans="1:6" s="22" customFormat="1" ht="76.5">
      <c r="A45" s="187">
        <f>COUNT($A$1:A44)+1</f>
        <v>26</v>
      </c>
      <c r="B45" s="259" t="s">
        <v>225</v>
      </c>
      <c r="C45" s="217" t="s">
        <v>26</v>
      </c>
      <c r="D45" s="255">
        <v>30</v>
      </c>
      <c r="E45" s="256"/>
      <c r="F45" s="232">
        <f t="shared" si="3"/>
        <v>0</v>
      </c>
    </row>
    <row r="46" spans="1:6" s="22" customFormat="1" ht="38.25">
      <c r="A46" s="187">
        <f>COUNT($A$1:A45)+1</f>
        <v>27</v>
      </c>
      <c r="B46" s="260" t="s">
        <v>96</v>
      </c>
      <c r="C46" s="252" t="s">
        <v>25</v>
      </c>
      <c r="D46" s="252">
        <v>90</v>
      </c>
      <c r="E46" s="261"/>
      <c r="F46" s="232">
        <f>D46*E46</f>
        <v>0</v>
      </c>
    </row>
    <row r="47" spans="1:6" s="22" customFormat="1" ht="51">
      <c r="A47" s="187">
        <f>COUNT($A$1:A46)+1</f>
        <v>28</v>
      </c>
      <c r="B47" s="262" t="s">
        <v>282</v>
      </c>
      <c r="C47" s="263" t="s">
        <v>42</v>
      </c>
      <c r="D47" s="264">
        <v>25</v>
      </c>
      <c r="E47" s="224"/>
      <c r="F47" s="224">
        <f>ROUND(D47*E47,2)</f>
        <v>0</v>
      </c>
    </row>
    <row r="48" spans="1:6" s="22" customFormat="1">
      <c r="A48" s="187"/>
      <c r="B48" s="230" t="s">
        <v>37</v>
      </c>
      <c r="C48" s="217"/>
      <c r="D48" s="219"/>
      <c r="E48" s="215"/>
      <c r="F48" s="80">
        <f>SUM(F35:F47)</f>
        <v>0</v>
      </c>
    </row>
    <row r="49" spans="1:10" s="22" customFormat="1">
      <c r="A49" s="187"/>
      <c r="B49" s="230"/>
      <c r="C49" s="217"/>
      <c r="D49" s="219"/>
      <c r="E49" s="215"/>
      <c r="F49" s="80"/>
    </row>
    <row r="50" spans="1:10">
      <c r="A50" s="187"/>
      <c r="B50" s="230"/>
      <c r="C50" s="217"/>
      <c r="D50" s="219"/>
      <c r="E50" s="215"/>
      <c r="F50" s="80"/>
      <c r="I50" s="133"/>
      <c r="J50" s="133"/>
    </row>
    <row r="51" spans="1:10">
      <c r="A51" s="193" t="s">
        <v>12</v>
      </c>
      <c r="B51" s="194" t="s">
        <v>209</v>
      </c>
      <c r="C51" s="195"/>
      <c r="D51" s="196"/>
      <c r="E51" s="197"/>
      <c r="F51" s="205"/>
      <c r="I51" s="133"/>
      <c r="J51" s="133"/>
    </row>
    <row r="52" spans="1:10">
      <c r="A52" s="187"/>
      <c r="B52" s="230"/>
      <c r="C52" s="222"/>
      <c r="D52" s="223"/>
      <c r="E52" s="235"/>
      <c r="F52" s="132"/>
      <c r="I52" s="133"/>
      <c r="J52" s="133"/>
    </row>
    <row r="53" spans="1:10" ht="82.5" customHeight="1">
      <c r="A53" s="434">
        <f>COUNT($A$1:A48)+1</f>
        <v>29</v>
      </c>
      <c r="B53" s="262" t="s">
        <v>210</v>
      </c>
      <c r="C53" s="266"/>
      <c r="D53" s="266"/>
      <c r="E53" s="267"/>
      <c r="F53" s="236"/>
      <c r="I53" s="133"/>
      <c r="J53" s="133"/>
    </row>
    <row r="54" spans="1:10" s="22" customFormat="1" ht="14.25">
      <c r="A54" s="435"/>
      <c r="B54" s="268" t="s">
        <v>249</v>
      </c>
      <c r="C54" s="266" t="s">
        <v>52</v>
      </c>
      <c r="D54" s="255">
        <v>178</v>
      </c>
      <c r="E54" s="267"/>
      <c r="F54" s="205">
        <f t="shared" ref="F54:F66" si="5">ROUND($D54*E54,2)</f>
        <v>0</v>
      </c>
    </row>
    <row r="55" spans="1:10" s="22" customFormat="1" ht="63.75">
      <c r="A55" s="265">
        <f>COUNT($A$1:A54)+1</f>
        <v>30</v>
      </c>
      <c r="B55" s="269" t="s">
        <v>250</v>
      </c>
      <c r="C55" s="266" t="s">
        <v>2</v>
      </c>
      <c r="D55" s="266">
        <v>4</v>
      </c>
      <c r="E55" s="267"/>
      <c r="F55" s="205">
        <f t="shared" si="5"/>
        <v>0</v>
      </c>
    </row>
    <row r="56" spans="1:10" s="22" customFormat="1" ht="63.75">
      <c r="A56" s="239">
        <f>COUNT($A$3:A55)+1</f>
        <v>31</v>
      </c>
      <c r="B56" s="269" t="s">
        <v>251</v>
      </c>
      <c r="C56" s="266" t="s">
        <v>2</v>
      </c>
      <c r="D56" s="266">
        <v>4</v>
      </c>
      <c r="E56" s="267"/>
      <c r="F56" s="205">
        <f t="shared" si="5"/>
        <v>0</v>
      </c>
    </row>
    <row r="57" spans="1:10" s="22" customFormat="1" ht="63.75">
      <c r="A57" s="429">
        <f>COUNT($A$1:A56)+1</f>
        <v>32</v>
      </c>
      <c r="B57" s="237" t="s">
        <v>211</v>
      </c>
      <c r="C57" s="270"/>
      <c r="D57" s="271"/>
      <c r="E57" s="272"/>
      <c r="F57" s="205"/>
    </row>
    <row r="58" spans="1:10" s="22" customFormat="1">
      <c r="A58" s="430"/>
      <c r="B58" s="273" t="s">
        <v>212</v>
      </c>
      <c r="C58" s="270" t="s">
        <v>2</v>
      </c>
      <c r="D58" s="271">
        <v>1</v>
      </c>
      <c r="E58" s="272"/>
      <c r="F58" s="205"/>
    </row>
    <row r="59" spans="1:10" s="22" customFormat="1">
      <c r="A59" s="430"/>
      <c r="B59" s="273" t="s">
        <v>223</v>
      </c>
      <c r="C59" s="270" t="s">
        <v>2</v>
      </c>
      <c r="D59" s="271">
        <v>1</v>
      </c>
      <c r="E59" s="272"/>
      <c r="F59" s="205"/>
    </row>
    <row r="60" spans="1:10" s="22" customFormat="1">
      <c r="A60" s="430"/>
      <c r="B60" s="274" t="s">
        <v>213</v>
      </c>
      <c r="C60" s="270" t="s">
        <v>2</v>
      </c>
      <c r="D60" s="271">
        <v>1</v>
      </c>
      <c r="E60" s="272"/>
      <c r="F60" s="205"/>
    </row>
    <row r="61" spans="1:10" s="22" customFormat="1">
      <c r="A61" s="431"/>
      <c r="B61" s="275"/>
      <c r="C61" s="303" t="s">
        <v>203</v>
      </c>
      <c r="D61" s="271">
        <v>5</v>
      </c>
      <c r="E61" s="272"/>
      <c r="F61" s="205">
        <f t="shared" si="5"/>
        <v>0</v>
      </c>
    </row>
    <row r="62" spans="1:10" s="22" customFormat="1" ht="63.75">
      <c r="A62" s="225">
        <f>COUNT($A$1:A61)+1</f>
        <v>33</v>
      </c>
      <c r="B62" s="237" t="s">
        <v>252</v>
      </c>
      <c r="C62" s="270"/>
      <c r="D62" s="271"/>
      <c r="E62" s="272"/>
      <c r="F62" s="205"/>
    </row>
    <row r="63" spans="1:10" s="22" customFormat="1">
      <c r="A63" s="239"/>
      <c r="B63" s="273" t="s">
        <v>212</v>
      </c>
      <c r="C63" s="270" t="s">
        <v>2</v>
      </c>
      <c r="D63" s="271">
        <v>1</v>
      </c>
      <c r="E63" s="272"/>
      <c r="F63" s="205"/>
    </row>
    <row r="64" spans="1:10" s="22" customFormat="1">
      <c r="A64" s="239"/>
      <c r="B64" s="273" t="s">
        <v>223</v>
      </c>
      <c r="C64" s="270" t="s">
        <v>2</v>
      </c>
      <c r="D64" s="271">
        <v>1</v>
      </c>
      <c r="E64" s="272"/>
      <c r="F64" s="205"/>
    </row>
    <row r="65" spans="1:10" s="22" customFormat="1">
      <c r="A65" s="239"/>
      <c r="B65" s="274" t="s">
        <v>213</v>
      </c>
      <c r="C65" s="270" t="s">
        <v>2</v>
      </c>
      <c r="D65" s="271">
        <v>1</v>
      </c>
      <c r="E65" s="272"/>
      <c r="F65" s="205"/>
    </row>
    <row r="66" spans="1:10" s="22" customFormat="1">
      <c r="A66" s="239"/>
      <c r="B66" s="275"/>
      <c r="C66" s="303" t="s">
        <v>203</v>
      </c>
      <c r="D66" s="271">
        <v>2</v>
      </c>
      <c r="E66" s="272"/>
      <c r="F66" s="205">
        <f t="shared" si="5"/>
        <v>0</v>
      </c>
    </row>
    <row r="67" spans="1:10">
      <c r="A67" s="225"/>
      <c r="B67" s="276" t="s">
        <v>214</v>
      </c>
      <c r="C67" s="222"/>
      <c r="D67" s="223"/>
      <c r="E67" s="235"/>
      <c r="F67" s="132">
        <f>SUM(F54:F66)</f>
        <v>0</v>
      </c>
    </row>
    <row r="68" spans="1:10">
      <c r="A68" s="225"/>
      <c r="B68" s="231"/>
      <c r="C68" s="222"/>
      <c r="D68" s="223"/>
      <c r="E68" s="236"/>
      <c r="F68" s="205"/>
    </row>
    <row r="69" spans="1:10">
      <c r="A69" s="277" t="s">
        <v>182</v>
      </c>
      <c r="B69" s="276" t="s">
        <v>215</v>
      </c>
      <c r="C69" s="217"/>
      <c r="D69" s="219"/>
      <c r="E69" s="232"/>
      <c r="F69" s="233"/>
    </row>
    <row r="70" spans="1:10" s="124" customFormat="1">
      <c r="A70" s="278"/>
      <c r="B70" s="276"/>
      <c r="C70" s="217"/>
      <c r="D70" s="219"/>
      <c r="E70" s="232"/>
      <c r="F70" s="233"/>
      <c r="I70" s="125"/>
      <c r="J70" s="125"/>
    </row>
    <row r="71" spans="1:10" s="160" customFormat="1" ht="25.5">
      <c r="A71" s="187">
        <f>COUNT($A$1:A70)+1</f>
        <v>34</v>
      </c>
      <c r="B71" s="237" t="s">
        <v>216</v>
      </c>
      <c r="C71" s="279" t="s">
        <v>26</v>
      </c>
      <c r="D71" s="280">
        <f>D10</f>
        <v>178</v>
      </c>
      <c r="E71" s="192"/>
      <c r="F71" s="205">
        <f t="shared" ref="F71:F73" si="6">ROUND($D71*E71,2)</f>
        <v>0</v>
      </c>
    </row>
    <row r="72" spans="1:10" s="22" customFormat="1" ht="45.75" customHeight="1">
      <c r="A72" s="239">
        <f>COUNT($A$3:A71)+1</f>
        <v>35</v>
      </c>
      <c r="B72" s="237" t="s">
        <v>217</v>
      </c>
      <c r="C72" s="281" t="s">
        <v>26</v>
      </c>
      <c r="D72" s="282">
        <f>D71</f>
        <v>178</v>
      </c>
      <c r="E72" s="283"/>
      <c r="F72" s="205">
        <f t="shared" si="6"/>
        <v>0</v>
      </c>
      <c r="I72" s="121"/>
      <c r="J72" s="121"/>
    </row>
    <row r="73" spans="1:10" ht="38.25">
      <c r="A73" s="218">
        <f>COUNT($A$4:A72)+1</f>
        <v>36</v>
      </c>
      <c r="B73" s="284" t="s">
        <v>234</v>
      </c>
      <c r="C73" s="285" t="s">
        <v>16</v>
      </c>
      <c r="D73" s="285">
        <v>1</v>
      </c>
      <c r="E73" s="286"/>
      <c r="F73" s="205">
        <f t="shared" si="6"/>
        <v>0</v>
      </c>
    </row>
    <row r="74" spans="1:10" s="22" customFormat="1">
      <c r="A74" s="187"/>
      <c r="B74" s="287" t="s">
        <v>218</v>
      </c>
      <c r="C74" s="222"/>
      <c r="D74" s="223"/>
      <c r="E74" s="235"/>
      <c r="F74" s="132">
        <f>SUM(F71:F73)</f>
        <v>0</v>
      </c>
      <c r="I74" s="121"/>
      <c r="J74" s="121"/>
    </row>
    <row r="75" spans="1:10" s="22" customFormat="1">
      <c r="A75" s="225"/>
      <c r="B75" s="231"/>
      <c r="C75" s="222"/>
      <c r="D75" s="223"/>
      <c r="E75" s="236"/>
      <c r="F75" s="205"/>
      <c r="I75" s="121"/>
      <c r="J75" s="121"/>
    </row>
    <row r="76" spans="1:10" s="22" customFormat="1">
      <c r="A76" s="245" t="s">
        <v>219</v>
      </c>
      <c r="B76" s="287" t="s">
        <v>220</v>
      </c>
      <c r="C76" s="222"/>
      <c r="D76" s="288">
        <v>0.1</v>
      </c>
      <c r="E76" s="236"/>
      <c r="F76" s="132">
        <f>(F20+F31+F48+F67+F74)*$D76</f>
        <v>0</v>
      </c>
      <c r="I76" s="121"/>
      <c r="J76" s="121"/>
    </row>
    <row r="77" spans="1:10" s="22" customFormat="1">
      <c r="A77" s="225"/>
      <c r="B77" s="231"/>
      <c r="C77" s="222"/>
      <c r="D77" s="223"/>
      <c r="E77" s="236"/>
      <c r="F77" s="205"/>
      <c r="I77" s="121"/>
      <c r="J77" s="121"/>
    </row>
    <row r="78" spans="1:10" s="22" customFormat="1">
      <c r="A78" s="225"/>
      <c r="B78" s="231"/>
      <c r="C78" s="222"/>
      <c r="D78" s="223"/>
      <c r="E78" s="236"/>
      <c r="F78" s="205"/>
      <c r="I78" s="121"/>
      <c r="J78" s="121"/>
    </row>
    <row r="79" spans="1:10" s="22" customFormat="1">
      <c r="A79" s="225"/>
      <c r="B79" s="276" t="s">
        <v>23</v>
      </c>
      <c r="C79" s="222"/>
      <c r="D79" s="223"/>
      <c r="E79" s="236"/>
      <c r="F79" s="205"/>
      <c r="I79" s="121"/>
      <c r="J79" s="121"/>
    </row>
    <row r="80" spans="1:10" s="22" customFormat="1">
      <c r="A80" s="289" t="s">
        <v>9</v>
      </c>
      <c r="B80" s="290" t="s">
        <v>221</v>
      </c>
      <c r="C80" s="222"/>
      <c r="D80" s="291"/>
      <c r="E80" s="236"/>
      <c r="F80" s="236">
        <f>+F20</f>
        <v>0</v>
      </c>
      <c r="I80" s="121"/>
      <c r="J80" s="121"/>
    </row>
    <row r="81" spans="1:12" s="22" customFormat="1">
      <c r="A81" s="289" t="s">
        <v>10</v>
      </c>
      <c r="B81" s="292" t="s">
        <v>4</v>
      </c>
      <c r="C81" s="222"/>
      <c r="D81" s="291"/>
      <c r="E81" s="236"/>
      <c r="F81" s="236">
        <f>F31</f>
        <v>0</v>
      </c>
      <c r="I81" s="121"/>
      <c r="J81" s="121"/>
    </row>
    <row r="82" spans="1:12" s="22" customFormat="1">
      <c r="A82" s="289" t="s">
        <v>11</v>
      </c>
      <c r="B82" s="292" t="s">
        <v>222</v>
      </c>
      <c r="C82" s="222"/>
      <c r="D82" s="291"/>
      <c r="E82" s="236"/>
      <c r="F82" s="236">
        <f>F48</f>
        <v>0</v>
      </c>
      <c r="I82" s="121"/>
      <c r="J82" s="121"/>
    </row>
    <row r="83" spans="1:12" s="22" customFormat="1">
      <c r="A83" s="289" t="s">
        <v>12</v>
      </c>
      <c r="B83" s="292" t="s">
        <v>209</v>
      </c>
      <c r="C83" s="222"/>
      <c r="D83" s="291"/>
      <c r="E83" s="236"/>
      <c r="F83" s="236">
        <f>+F67</f>
        <v>0</v>
      </c>
      <c r="I83" s="121"/>
      <c r="J83" s="121"/>
    </row>
    <row r="84" spans="1:12" s="22" customFormat="1">
      <c r="A84" s="289" t="s">
        <v>182</v>
      </c>
      <c r="B84" s="292" t="s">
        <v>215</v>
      </c>
      <c r="C84" s="222"/>
      <c r="D84" s="291"/>
      <c r="E84" s="236"/>
      <c r="F84" s="236">
        <f>+F74</f>
        <v>0</v>
      </c>
      <c r="I84" s="121"/>
      <c r="J84" s="121"/>
    </row>
    <row r="85" spans="1:12" s="22" customFormat="1" ht="18" customHeight="1">
      <c r="A85" s="289" t="s">
        <v>219</v>
      </c>
      <c r="B85" s="292" t="s">
        <v>220</v>
      </c>
      <c r="C85" s="222"/>
      <c r="D85" s="291"/>
      <c r="E85" s="236"/>
      <c r="F85" s="236">
        <f>+F76</f>
        <v>0</v>
      </c>
      <c r="I85" s="121"/>
      <c r="J85" s="121"/>
    </row>
    <row r="86" spans="1:12" ht="19.5" customHeight="1">
      <c r="A86" s="289"/>
      <c r="B86" s="293" t="s">
        <v>269</v>
      </c>
      <c r="C86" s="222"/>
      <c r="D86" s="294"/>
      <c r="E86" s="236"/>
      <c r="F86" s="132">
        <f>SUM(F80:F85)</f>
        <v>0</v>
      </c>
    </row>
    <row r="89" spans="1:12" s="120" customFormat="1">
      <c r="A89" s="161"/>
      <c r="B89" s="162"/>
      <c r="C89" s="131"/>
      <c r="D89" s="163"/>
      <c r="E89" s="164"/>
      <c r="G89" s="133"/>
      <c r="H89" s="133"/>
      <c r="K89" s="133"/>
      <c r="L89" s="133"/>
    </row>
    <row r="90" spans="1:12" s="120" customFormat="1">
      <c r="A90" s="161"/>
      <c r="B90" s="162"/>
      <c r="C90" s="131"/>
      <c r="D90" s="163"/>
      <c r="E90" s="164"/>
      <c r="G90" s="133"/>
      <c r="H90" s="133"/>
      <c r="K90" s="133"/>
      <c r="L90" s="133"/>
    </row>
    <row r="91" spans="1:12" s="120" customFormat="1">
      <c r="A91" s="161"/>
      <c r="B91" s="162"/>
      <c r="C91" s="131"/>
      <c r="D91" s="163"/>
      <c r="E91" s="164"/>
      <c r="G91" s="133"/>
      <c r="H91" s="133"/>
      <c r="K91" s="133"/>
      <c r="L91" s="133"/>
    </row>
    <row r="92" spans="1:12" s="120" customFormat="1">
      <c r="A92" s="161"/>
      <c r="B92" s="162"/>
      <c r="C92" s="131"/>
      <c r="D92" s="163"/>
      <c r="E92" s="164"/>
      <c r="G92" s="133"/>
      <c r="H92" s="133"/>
      <c r="K92" s="133"/>
      <c r="L92" s="133"/>
    </row>
    <row r="93" spans="1:12" s="120" customFormat="1">
      <c r="A93" s="161"/>
      <c r="B93" s="162"/>
      <c r="C93" s="131"/>
      <c r="D93" s="163"/>
      <c r="E93" s="164"/>
      <c r="G93" s="133"/>
      <c r="H93" s="133"/>
      <c r="K93" s="133"/>
      <c r="L93" s="133"/>
    </row>
    <row r="94" spans="1:12" s="120" customFormat="1">
      <c r="A94" s="161"/>
      <c r="B94" s="162"/>
      <c r="C94" s="131"/>
      <c r="D94" s="163"/>
      <c r="E94" s="164"/>
      <c r="G94" s="133"/>
      <c r="H94" s="133"/>
      <c r="K94" s="133"/>
      <c r="L94" s="133"/>
    </row>
    <row r="95" spans="1:12" s="120" customFormat="1">
      <c r="A95" s="161"/>
      <c r="B95" s="162"/>
      <c r="C95" s="131"/>
      <c r="D95" s="163"/>
      <c r="E95" s="164"/>
      <c r="G95" s="133"/>
      <c r="H95" s="133"/>
      <c r="K95" s="133"/>
      <c r="L95" s="133"/>
    </row>
    <row r="96" spans="1:12" s="120" customFormat="1">
      <c r="A96" s="161"/>
      <c r="B96" s="162"/>
      <c r="C96" s="131"/>
      <c r="D96" s="163"/>
      <c r="E96" s="164"/>
      <c r="G96" s="133"/>
      <c r="H96" s="133"/>
      <c r="K96" s="133"/>
      <c r="L96" s="133"/>
    </row>
    <row r="97" spans="1:12" s="120" customFormat="1">
      <c r="A97" s="161"/>
      <c r="B97" s="162"/>
      <c r="C97" s="131"/>
      <c r="D97" s="165"/>
      <c r="E97" s="164"/>
      <c r="G97" s="133"/>
      <c r="H97" s="133"/>
      <c r="K97" s="133"/>
      <c r="L97" s="133"/>
    </row>
    <row r="98" spans="1:12" s="120" customFormat="1">
      <c r="A98" s="161"/>
      <c r="B98" s="162"/>
      <c r="C98" s="131"/>
      <c r="D98" s="163"/>
      <c r="E98" s="164"/>
      <c r="G98" s="133"/>
      <c r="H98" s="133"/>
      <c r="K98" s="133"/>
      <c r="L98" s="133"/>
    </row>
  </sheetData>
  <mergeCells count="6">
    <mergeCell ref="A57:A61"/>
    <mergeCell ref="B3:B4"/>
    <mergeCell ref="A3:A4"/>
    <mergeCell ref="A18:A19"/>
    <mergeCell ref="A41:A43"/>
    <mergeCell ref="A53:A54"/>
  </mergeCells>
  <pageMargins left="0.78740157480314965" right="0.59055118110236227" top="0.86614173228346458" bottom="1.1811023622047245" header="0.31496062992125984" footer="0.51181102362204722"/>
  <pageSetup paperSize="9" scale="90" orientation="portrait"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8"/>
  <sheetViews>
    <sheetView view="pageBreakPreview" topLeftCell="A49" zoomScaleNormal="100" zoomScaleSheetLayoutView="100" workbookViewId="0">
      <selection activeCell="E64" sqref="E8:E64"/>
    </sheetView>
  </sheetViews>
  <sheetFormatPr defaultColWidth="9.140625" defaultRowHeight="12.75"/>
  <cols>
    <col min="1" max="1" width="5.85546875" style="161" customWidth="1"/>
    <col min="2" max="2" width="45" style="162" customWidth="1"/>
    <col min="3" max="3" width="6" style="131" bestFit="1" customWidth="1"/>
    <col min="4" max="4" width="8.140625" style="163" customWidth="1"/>
    <col min="5" max="5" width="10.7109375" style="164" customWidth="1"/>
    <col min="6" max="6" width="13.28515625" style="120" customWidth="1"/>
    <col min="7" max="8" width="9.140625" style="133"/>
    <col min="9" max="10" width="9.140625" style="120"/>
    <col min="11" max="16384" width="9.140625" style="133"/>
  </cols>
  <sheetData>
    <row r="1" spans="1:10" s="125" customFormat="1" ht="15">
      <c r="A1" s="147" t="s">
        <v>28</v>
      </c>
      <c r="B1" s="148" t="s">
        <v>240</v>
      </c>
      <c r="C1" s="149"/>
      <c r="D1" s="150"/>
      <c r="E1" s="151"/>
      <c r="F1" s="151"/>
      <c r="G1" s="124"/>
      <c r="H1" s="124"/>
    </row>
    <row r="2" spans="1:10" s="120" customFormat="1">
      <c r="A2" s="104"/>
      <c r="B2" s="152"/>
      <c r="C2" s="153"/>
      <c r="D2" s="154"/>
      <c r="E2" s="155"/>
      <c r="F2" s="156"/>
      <c r="G2" s="133"/>
      <c r="H2" s="133"/>
    </row>
    <row r="3" spans="1:10" s="125" customFormat="1">
      <c r="A3" s="433" t="s">
        <v>5</v>
      </c>
      <c r="B3" s="432" t="s">
        <v>200</v>
      </c>
      <c r="C3" s="183" t="s">
        <v>6</v>
      </c>
      <c r="D3" s="184" t="s">
        <v>7</v>
      </c>
      <c r="E3" s="185" t="s">
        <v>8</v>
      </c>
      <c r="F3" s="186" t="s">
        <v>15</v>
      </c>
      <c r="G3" s="124"/>
      <c r="H3" s="124"/>
    </row>
    <row r="4" spans="1:10" s="120" customFormat="1">
      <c r="A4" s="433"/>
      <c r="B4" s="432"/>
      <c r="C4" s="181"/>
      <c r="D4" s="182">
        <v>1</v>
      </c>
      <c r="E4" s="182">
        <v>2</v>
      </c>
      <c r="F4" s="182" t="s">
        <v>285</v>
      </c>
      <c r="G4" s="133"/>
      <c r="H4" s="133"/>
    </row>
    <row r="5" spans="1:10" s="120" customFormat="1">
      <c r="A5" s="295"/>
      <c r="B5" s="296"/>
      <c r="C5" s="181"/>
      <c r="D5" s="182"/>
      <c r="E5" s="182"/>
      <c r="F5" s="182"/>
      <c r="G5" s="133"/>
      <c r="H5" s="133"/>
    </row>
    <row r="6" spans="1:10" s="120" customFormat="1">
      <c r="A6" s="193" t="s">
        <v>9</v>
      </c>
      <c r="B6" s="194" t="s">
        <v>201</v>
      </c>
      <c r="C6" s="195"/>
      <c r="D6" s="196"/>
      <c r="E6" s="197"/>
      <c r="F6" s="197"/>
      <c r="G6" s="133"/>
      <c r="H6" s="133"/>
    </row>
    <row r="7" spans="1:10" s="120" customFormat="1">
      <c r="A7" s="198"/>
      <c r="B7" s="199"/>
      <c r="C7" s="195"/>
      <c r="D7" s="196"/>
      <c r="E7" s="197"/>
      <c r="F7" s="197"/>
      <c r="G7" s="133"/>
      <c r="H7" s="133"/>
    </row>
    <row r="8" spans="1:10" s="120" customFormat="1" ht="63.75">
      <c r="A8" s="200">
        <f>COUNT($A$7:A7)+1</f>
        <v>1</v>
      </c>
      <c r="B8" s="201" t="s">
        <v>202</v>
      </c>
      <c r="C8" s="252" t="s">
        <v>203</v>
      </c>
      <c r="D8" s="297">
        <v>1</v>
      </c>
      <c r="E8" s="204"/>
      <c r="F8" s="205">
        <f>ROUND($D8*E8,2)</f>
        <v>0</v>
      </c>
      <c r="G8" s="133"/>
      <c r="H8" s="133"/>
    </row>
    <row r="9" spans="1:10" s="120" customFormat="1" ht="38.25">
      <c r="A9" s="206">
        <f>COUNT($A$7:A8)+1</f>
        <v>2</v>
      </c>
      <c r="B9" s="207" t="s">
        <v>204</v>
      </c>
      <c r="C9" s="298" t="s">
        <v>203</v>
      </c>
      <c r="D9" s="297">
        <v>1</v>
      </c>
      <c r="E9" s="204"/>
      <c r="F9" s="205">
        <f t="shared" ref="F9:F13" si="0">ROUND($D9*E9,2)</f>
        <v>0</v>
      </c>
      <c r="G9" s="133"/>
      <c r="H9" s="133"/>
    </row>
    <row r="10" spans="1:10" s="120" customFormat="1" ht="14.25">
      <c r="A10" s="206">
        <f>COUNT($A$7:A9)+1</f>
        <v>3</v>
      </c>
      <c r="B10" s="199" t="s">
        <v>21</v>
      </c>
      <c r="C10" s="281" t="s">
        <v>26</v>
      </c>
      <c r="D10" s="299">
        <v>121</v>
      </c>
      <c r="E10" s="205"/>
      <c r="F10" s="205">
        <f t="shared" si="0"/>
        <v>0</v>
      </c>
      <c r="G10" s="133"/>
      <c r="H10" s="133"/>
    </row>
    <row r="11" spans="1:10">
      <c r="A11" s="206">
        <f>COUNT($A$7:A10)+1</f>
        <v>4</v>
      </c>
      <c r="B11" s="211" t="s">
        <v>226</v>
      </c>
      <c r="C11" s="281" t="s">
        <v>2</v>
      </c>
      <c r="D11" s="299">
        <v>6</v>
      </c>
      <c r="E11" s="205"/>
      <c r="F11" s="205">
        <f t="shared" si="0"/>
        <v>0</v>
      </c>
      <c r="G11" s="120"/>
      <c r="I11" s="133"/>
      <c r="J11" s="133"/>
    </row>
    <row r="12" spans="1:10" ht="51">
      <c r="A12" s="187">
        <f>COUNT($A$6:A11)+1</f>
        <v>5</v>
      </c>
      <c r="B12" s="212" t="s">
        <v>111</v>
      </c>
      <c r="C12" s="213" t="s">
        <v>42</v>
      </c>
      <c r="D12" s="214">
        <v>252</v>
      </c>
      <c r="E12" s="215"/>
      <c r="F12" s="205">
        <f t="shared" si="0"/>
        <v>0</v>
      </c>
      <c r="G12" s="120"/>
      <c r="I12" s="133"/>
      <c r="J12" s="133"/>
    </row>
    <row r="13" spans="1:10" ht="14.25">
      <c r="A13" s="187">
        <f>COUNT($A$6:A12)+1</f>
        <v>6</v>
      </c>
      <c r="B13" s="216" t="s">
        <v>112</v>
      </c>
      <c r="C13" s="217" t="s">
        <v>52</v>
      </c>
      <c r="D13" s="214">
        <v>121</v>
      </c>
      <c r="E13" s="215"/>
      <c r="F13" s="205">
        <f t="shared" si="0"/>
        <v>0</v>
      </c>
      <c r="G13" s="120"/>
      <c r="I13" s="133"/>
      <c r="J13" s="133"/>
    </row>
    <row r="14" spans="1:10" s="22" customFormat="1">
      <c r="A14" s="187"/>
      <c r="B14" s="230" t="s">
        <v>205</v>
      </c>
      <c r="C14" s="217"/>
      <c r="D14" s="219"/>
      <c r="E14" s="215"/>
      <c r="F14" s="80">
        <f>SUM(F8:F13)</f>
        <v>0</v>
      </c>
    </row>
    <row r="15" spans="1:10" s="22" customFormat="1">
      <c r="A15" s="225"/>
      <c r="B15" s="231"/>
      <c r="C15" s="217"/>
      <c r="D15" s="219"/>
      <c r="E15" s="232"/>
      <c r="F15" s="233"/>
    </row>
    <row r="16" spans="1:10" s="157" customFormat="1" ht="12.75" customHeight="1">
      <c r="A16" s="300" t="s">
        <v>10</v>
      </c>
      <c r="B16" s="230" t="s">
        <v>4</v>
      </c>
      <c r="C16" s="217"/>
      <c r="D16" s="219"/>
      <c r="E16" s="215"/>
      <c r="F16" s="232"/>
    </row>
    <row r="17" spans="1:12" s="22" customFormat="1">
      <c r="A17" s="300"/>
      <c r="B17" s="230"/>
      <c r="C17" s="217"/>
      <c r="D17" s="219"/>
      <c r="E17" s="215"/>
      <c r="F17" s="232"/>
    </row>
    <row r="18" spans="1:12" s="22" customFormat="1" ht="114" customHeight="1">
      <c r="A18" s="225">
        <f>COUNT($A$7:A17)+1</f>
        <v>7</v>
      </c>
      <c r="B18" s="237" t="s">
        <v>253</v>
      </c>
      <c r="C18" s="243" t="s">
        <v>43</v>
      </c>
      <c r="D18" s="219">
        <v>454</v>
      </c>
      <c r="E18" s="232"/>
      <c r="F18" s="205">
        <f t="shared" ref="F18:F24" si="1">ROUND($D18*E18,2)</f>
        <v>0</v>
      </c>
      <c r="I18" s="121"/>
      <c r="J18" s="121"/>
    </row>
    <row r="19" spans="1:12" s="22" customFormat="1" ht="38.25">
      <c r="A19" s="225">
        <f>COUNT($A$7:A18)+1</f>
        <v>8</v>
      </c>
      <c r="B19" s="216" t="s">
        <v>206</v>
      </c>
      <c r="C19" s="243" t="s">
        <v>43</v>
      </c>
      <c r="D19" s="219">
        <v>5</v>
      </c>
      <c r="E19" s="232"/>
      <c r="F19" s="205">
        <f t="shared" si="1"/>
        <v>0</v>
      </c>
    </row>
    <row r="20" spans="1:12" s="22" customFormat="1" ht="120.75" customHeight="1">
      <c r="A20" s="239">
        <f>COUNT($A$7:A19)+1</f>
        <v>9</v>
      </c>
      <c r="B20" s="237" t="s">
        <v>260</v>
      </c>
      <c r="C20" s="243" t="s">
        <v>43</v>
      </c>
      <c r="D20" s="219">
        <v>45</v>
      </c>
      <c r="E20" s="215"/>
      <c r="F20" s="205">
        <f t="shared" si="1"/>
        <v>0</v>
      </c>
    </row>
    <row r="21" spans="1:12" s="158" customFormat="1" ht="25.5">
      <c r="A21" s="239">
        <f>COUNT($A$3:A20)+1</f>
        <v>10</v>
      </c>
      <c r="B21" s="216" t="s">
        <v>207</v>
      </c>
      <c r="C21" s="301" t="s">
        <v>42</v>
      </c>
      <c r="D21" s="219">
        <v>109</v>
      </c>
      <c r="E21" s="232"/>
      <c r="F21" s="205">
        <f t="shared" si="1"/>
        <v>0</v>
      </c>
    </row>
    <row r="22" spans="1:12" s="158" customFormat="1" ht="25.5">
      <c r="A22" s="239">
        <f>COUNT($A$8:A21)+1</f>
        <v>11</v>
      </c>
      <c r="B22" s="241" t="s">
        <v>208</v>
      </c>
      <c r="C22" s="214" t="s">
        <v>203</v>
      </c>
      <c r="D22" s="219">
        <v>1</v>
      </c>
      <c r="E22" s="232"/>
      <c r="F22" s="205">
        <f t="shared" si="1"/>
        <v>0</v>
      </c>
    </row>
    <row r="23" spans="1:12" s="22" customFormat="1" ht="54" customHeight="1">
      <c r="A23" s="239">
        <f>COUNT($A$2:A22)+1</f>
        <v>12</v>
      </c>
      <c r="B23" s="216" t="s">
        <v>152</v>
      </c>
      <c r="C23" s="238" t="s">
        <v>43</v>
      </c>
      <c r="D23" s="223">
        <v>144</v>
      </c>
      <c r="E23" s="235"/>
      <c r="F23" s="205">
        <f t="shared" si="1"/>
        <v>0</v>
      </c>
    </row>
    <row r="24" spans="1:12" s="22" customFormat="1" ht="51">
      <c r="A24" s="239">
        <f>COUNT($A$2:A23)+1</f>
        <v>13</v>
      </c>
      <c r="B24" s="216" t="s">
        <v>40</v>
      </c>
      <c r="C24" s="242" t="s">
        <v>43</v>
      </c>
      <c r="D24" s="244">
        <v>310</v>
      </c>
      <c r="E24" s="235"/>
      <c r="F24" s="205">
        <f t="shared" si="1"/>
        <v>0</v>
      </c>
    </row>
    <row r="25" spans="1:12" s="22" customFormat="1">
      <c r="A25" s="187"/>
      <c r="B25" s="230" t="s">
        <v>3</v>
      </c>
      <c r="C25" s="222"/>
      <c r="D25" s="223"/>
      <c r="E25" s="235"/>
      <c r="F25" s="132">
        <f>SUM(F18:F24)</f>
        <v>0</v>
      </c>
    </row>
    <row r="26" spans="1:12">
      <c r="A26" s="187"/>
      <c r="B26" s="230"/>
      <c r="C26" s="217"/>
      <c r="D26" s="219"/>
      <c r="E26" s="215"/>
      <c r="F26" s="80"/>
      <c r="H26" s="159"/>
      <c r="I26" s="159"/>
      <c r="J26" s="159"/>
      <c r="K26" s="159"/>
      <c r="L26" s="159"/>
    </row>
    <row r="27" spans="1:12" s="22" customFormat="1">
      <c r="A27" s="245" t="s">
        <v>11</v>
      </c>
      <c r="B27" s="230" t="s">
        <v>36</v>
      </c>
      <c r="C27" s="217"/>
      <c r="D27" s="219"/>
      <c r="E27" s="215"/>
      <c r="F27" s="232"/>
    </row>
    <row r="28" spans="1:12" s="22" customFormat="1">
      <c r="A28" s="245"/>
      <c r="B28" s="230"/>
      <c r="C28" s="217"/>
      <c r="D28" s="219"/>
      <c r="E28" s="215"/>
      <c r="F28" s="232"/>
    </row>
    <row r="29" spans="1:12" s="22" customFormat="1" ht="25.5">
      <c r="A29" s="187">
        <f>COUNT($A$7:A28)+1</f>
        <v>14</v>
      </c>
      <c r="B29" s="216" t="s">
        <v>99</v>
      </c>
      <c r="C29" s="243" t="s">
        <v>25</v>
      </c>
      <c r="D29" s="219">
        <v>242</v>
      </c>
      <c r="E29" s="215"/>
      <c r="F29" s="205">
        <f t="shared" ref="F29:F39" si="2">ROUND($D29*E29,2)</f>
        <v>0</v>
      </c>
    </row>
    <row r="30" spans="1:12" s="22" customFormat="1" ht="51">
      <c r="A30" s="187">
        <f>COUNT($A$7:A29)+1</f>
        <v>15</v>
      </c>
      <c r="B30" s="237" t="s">
        <v>157</v>
      </c>
      <c r="C30" s="243" t="s">
        <v>43</v>
      </c>
      <c r="D30" s="219">
        <v>94</v>
      </c>
      <c r="E30" s="246"/>
      <c r="F30" s="205">
        <f t="shared" si="2"/>
        <v>0</v>
      </c>
    </row>
    <row r="31" spans="1:12" s="22" customFormat="1" ht="63.75">
      <c r="A31" s="225">
        <f>COUNT($A$7:A30)+1</f>
        <v>16</v>
      </c>
      <c r="B31" s="247" t="s">
        <v>279</v>
      </c>
      <c r="C31" s="248" t="s">
        <v>24</v>
      </c>
      <c r="D31" s="249">
        <v>188</v>
      </c>
      <c r="E31" s="250"/>
      <c r="F31" s="205">
        <f t="shared" si="2"/>
        <v>0</v>
      </c>
    </row>
    <row r="32" spans="1:12" s="22" customFormat="1" ht="51">
      <c r="A32" s="187">
        <f>COUNT($A$7:A31)+1</f>
        <v>17</v>
      </c>
      <c r="B32" s="216" t="s">
        <v>20</v>
      </c>
      <c r="C32" s="243" t="s">
        <v>25</v>
      </c>
      <c r="D32" s="219">
        <v>266</v>
      </c>
      <c r="E32" s="215"/>
      <c r="F32" s="205">
        <f t="shared" si="2"/>
        <v>0</v>
      </c>
    </row>
    <row r="33" spans="1:10" s="22" customFormat="1" ht="38.25">
      <c r="A33" s="187">
        <f>COUNT($A$7:A32)+1</f>
        <v>18</v>
      </c>
      <c r="B33" s="251" t="s">
        <v>41</v>
      </c>
      <c r="C33" s="252" t="s">
        <v>26</v>
      </c>
      <c r="D33" s="253">
        <v>5</v>
      </c>
      <c r="E33" s="246"/>
      <c r="F33" s="205">
        <f t="shared" si="2"/>
        <v>0</v>
      </c>
    </row>
    <row r="34" spans="1:10" s="22" customFormat="1" ht="25.5">
      <c r="A34" s="187">
        <f>COUNT($A$7:A33)+1</f>
        <v>19</v>
      </c>
      <c r="B34" s="251" t="s">
        <v>102</v>
      </c>
      <c r="C34" s="252" t="s">
        <v>26</v>
      </c>
      <c r="D34" s="253">
        <v>5</v>
      </c>
      <c r="E34" s="246"/>
      <c r="F34" s="205">
        <f t="shared" si="2"/>
        <v>0</v>
      </c>
    </row>
    <row r="35" spans="1:10" s="22" customFormat="1" ht="15.6" customHeight="1">
      <c r="A35" s="429">
        <f>COUNT($A$7:A34)+1</f>
        <v>20</v>
      </c>
      <c r="B35" s="254" t="s">
        <v>44</v>
      </c>
      <c r="C35" s="217"/>
      <c r="D35" s="255"/>
      <c r="E35" s="256"/>
      <c r="F35" s="205">
        <f t="shared" si="2"/>
        <v>0</v>
      </c>
    </row>
    <row r="36" spans="1:10" s="22" customFormat="1" ht="14.25">
      <c r="A36" s="430"/>
      <c r="B36" s="257" t="s">
        <v>105</v>
      </c>
      <c r="C36" s="217" t="s">
        <v>42</v>
      </c>
      <c r="D36" s="255">
        <v>266</v>
      </c>
      <c r="E36" s="215"/>
      <c r="F36" s="205">
        <f t="shared" si="2"/>
        <v>0</v>
      </c>
    </row>
    <row r="37" spans="1:10" s="22" customFormat="1" ht="14.25">
      <c r="A37" s="431"/>
      <c r="B37" s="258" t="s">
        <v>235</v>
      </c>
      <c r="C37" s="217" t="s">
        <v>42</v>
      </c>
      <c r="D37" s="255">
        <v>266</v>
      </c>
      <c r="E37" s="215"/>
      <c r="F37" s="205">
        <f t="shared" si="2"/>
        <v>0</v>
      </c>
    </row>
    <row r="38" spans="1:10" s="22" customFormat="1" ht="14.25">
      <c r="A38" s="187">
        <f>COUNT($A$7:A37)+1</f>
        <v>21</v>
      </c>
      <c r="B38" s="251" t="s">
        <v>107</v>
      </c>
      <c r="C38" s="252" t="s">
        <v>26</v>
      </c>
      <c r="D38" s="253">
        <v>80</v>
      </c>
      <c r="E38" s="246"/>
      <c r="F38" s="205">
        <f t="shared" si="2"/>
        <v>0</v>
      </c>
    </row>
    <row r="39" spans="1:10" s="22" customFormat="1" ht="38.25">
      <c r="A39" s="187">
        <f>COUNT($A$7:A38)+1</f>
        <v>22</v>
      </c>
      <c r="B39" s="260" t="s">
        <v>96</v>
      </c>
      <c r="C39" s="252" t="s">
        <v>25</v>
      </c>
      <c r="D39" s="252">
        <v>61</v>
      </c>
      <c r="E39" s="261"/>
      <c r="F39" s="205">
        <f t="shared" si="2"/>
        <v>0</v>
      </c>
    </row>
    <row r="40" spans="1:10" s="22" customFormat="1">
      <c r="A40" s="187"/>
      <c r="B40" s="230" t="s">
        <v>37</v>
      </c>
      <c r="C40" s="222"/>
      <c r="D40" s="223"/>
      <c r="E40" s="235"/>
      <c r="F40" s="132">
        <f>SUM(F29:F39)</f>
        <v>0</v>
      </c>
    </row>
    <row r="41" spans="1:10" s="22" customFormat="1">
      <c r="A41" s="187"/>
      <c r="B41" s="230"/>
      <c r="C41" s="222"/>
      <c r="D41" s="223"/>
      <c r="E41" s="235"/>
      <c r="F41" s="132"/>
    </row>
    <row r="42" spans="1:10">
      <c r="A42" s="193" t="s">
        <v>12</v>
      </c>
      <c r="B42" s="194" t="s">
        <v>209</v>
      </c>
      <c r="C42" s="195"/>
      <c r="D42" s="196"/>
      <c r="E42" s="197"/>
      <c r="F42" s="205"/>
      <c r="I42" s="133"/>
      <c r="J42" s="133"/>
    </row>
    <row r="43" spans="1:10">
      <c r="A43" s="187"/>
      <c r="B43" s="230"/>
      <c r="C43" s="217"/>
      <c r="D43" s="219"/>
      <c r="E43" s="215"/>
      <c r="F43" s="80"/>
      <c r="I43" s="133"/>
      <c r="J43" s="133"/>
    </row>
    <row r="44" spans="1:10" ht="82.5" customHeight="1">
      <c r="A44" s="434">
        <f>COUNT($A$7:A40)+1</f>
        <v>23</v>
      </c>
      <c r="B44" s="262" t="s">
        <v>210</v>
      </c>
      <c r="C44" s="285"/>
      <c r="D44" s="285"/>
      <c r="E44" s="286"/>
      <c r="F44" s="232"/>
      <c r="I44" s="133"/>
      <c r="J44" s="133"/>
    </row>
    <row r="45" spans="1:10" s="22" customFormat="1" ht="14.25">
      <c r="A45" s="435"/>
      <c r="B45" s="268" t="s">
        <v>249</v>
      </c>
      <c r="C45" s="285" t="s">
        <v>52</v>
      </c>
      <c r="D45" s="255">
        <v>121</v>
      </c>
      <c r="E45" s="286"/>
      <c r="F45" s="205">
        <f t="shared" ref="F45:F57" si="3">ROUND($D45*E45,2)</f>
        <v>0</v>
      </c>
    </row>
    <row r="46" spans="1:10" s="22" customFormat="1" ht="63.75">
      <c r="A46" s="265">
        <f>COUNT($A$8:A45)+1</f>
        <v>24</v>
      </c>
      <c r="B46" s="269" t="s">
        <v>250</v>
      </c>
      <c r="C46" s="285" t="s">
        <v>2</v>
      </c>
      <c r="D46" s="285">
        <v>4</v>
      </c>
      <c r="E46" s="286"/>
      <c r="F46" s="205">
        <f t="shared" si="3"/>
        <v>0</v>
      </c>
    </row>
    <row r="47" spans="1:10" s="22" customFormat="1" ht="63.75">
      <c r="A47" s="239">
        <f>COUNT($A$3:A46)+1</f>
        <v>25</v>
      </c>
      <c r="B47" s="269" t="s">
        <v>251</v>
      </c>
      <c r="C47" s="285" t="s">
        <v>2</v>
      </c>
      <c r="D47" s="285">
        <v>4</v>
      </c>
      <c r="E47" s="286"/>
      <c r="F47" s="205">
        <f t="shared" si="3"/>
        <v>0</v>
      </c>
    </row>
    <row r="48" spans="1:10" s="22" customFormat="1" ht="63.75">
      <c r="A48" s="429">
        <f>COUNT($A$8:A47)+1</f>
        <v>26</v>
      </c>
      <c r="B48" s="237" t="s">
        <v>211</v>
      </c>
      <c r="C48" s="302"/>
      <c r="D48" s="271"/>
      <c r="E48" s="272"/>
      <c r="F48" s="205"/>
    </row>
    <row r="49" spans="1:10" s="22" customFormat="1">
      <c r="A49" s="430"/>
      <c r="B49" s="273" t="s">
        <v>212</v>
      </c>
      <c r="C49" s="302" t="s">
        <v>2</v>
      </c>
      <c r="D49" s="271">
        <v>1</v>
      </c>
      <c r="E49" s="272"/>
      <c r="F49" s="205"/>
    </row>
    <row r="50" spans="1:10" s="22" customFormat="1">
      <c r="A50" s="430"/>
      <c r="B50" s="273" t="s">
        <v>223</v>
      </c>
      <c r="C50" s="302" t="s">
        <v>2</v>
      </c>
      <c r="D50" s="271">
        <v>1</v>
      </c>
      <c r="E50" s="272"/>
      <c r="F50" s="205"/>
    </row>
    <row r="51" spans="1:10" s="22" customFormat="1">
      <c r="A51" s="430"/>
      <c r="B51" s="274" t="s">
        <v>213</v>
      </c>
      <c r="C51" s="302" t="s">
        <v>2</v>
      </c>
      <c r="D51" s="271">
        <v>1</v>
      </c>
      <c r="E51" s="272"/>
      <c r="F51" s="205"/>
    </row>
    <row r="52" spans="1:10" s="22" customFormat="1">
      <c r="A52" s="431"/>
      <c r="B52" s="275"/>
      <c r="C52" s="304" t="s">
        <v>203</v>
      </c>
      <c r="D52" s="271">
        <v>3</v>
      </c>
      <c r="E52" s="272"/>
      <c r="F52" s="205">
        <f t="shared" si="3"/>
        <v>0</v>
      </c>
    </row>
    <row r="53" spans="1:10" s="22" customFormat="1" ht="63.75">
      <c r="A53" s="429">
        <f>COUNT($A$8:A52)+1</f>
        <v>27</v>
      </c>
      <c r="B53" s="237" t="s">
        <v>252</v>
      </c>
      <c r="C53" s="302"/>
      <c r="D53" s="271"/>
      <c r="E53" s="272"/>
      <c r="F53" s="205"/>
    </row>
    <row r="54" spans="1:10" s="22" customFormat="1">
      <c r="A54" s="430"/>
      <c r="B54" s="273" t="s">
        <v>212</v>
      </c>
      <c r="C54" s="302" t="s">
        <v>2</v>
      </c>
      <c r="D54" s="271">
        <v>1</v>
      </c>
      <c r="E54" s="272"/>
      <c r="F54" s="205"/>
    </row>
    <row r="55" spans="1:10" s="22" customFormat="1">
      <c r="A55" s="430"/>
      <c r="B55" s="273" t="s">
        <v>223</v>
      </c>
      <c r="C55" s="302" t="s">
        <v>2</v>
      </c>
      <c r="D55" s="271">
        <v>1</v>
      </c>
      <c r="E55" s="272"/>
      <c r="F55" s="205"/>
    </row>
    <row r="56" spans="1:10" s="22" customFormat="1">
      <c r="A56" s="430"/>
      <c r="B56" s="274" t="s">
        <v>213</v>
      </c>
      <c r="C56" s="302" t="s">
        <v>2</v>
      </c>
      <c r="D56" s="271">
        <v>1</v>
      </c>
      <c r="E56" s="272"/>
      <c r="F56" s="205"/>
    </row>
    <row r="57" spans="1:10" s="22" customFormat="1">
      <c r="A57" s="431"/>
      <c r="B57" s="275"/>
      <c r="C57" s="304" t="s">
        <v>203</v>
      </c>
      <c r="D57" s="271">
        <v>2</v>
      </c>
      <c r="E57" s="272"/>
      <c r="F57" s="205">
        <f t="shared" si="3"/>
        <v>0</v>
      </c>
    </row>
    <row r="58" spans="1:10">
      <c r="A58" s="225"/>
      <c r="B58" s="276" t="s">
        <v>214</v>
      </c>
      <c r="C58" s="217"/>
      <c r="D58" s="219"/>
      <c r="E58" s="215"/>
      <c r="F58" s="80">
        <f>SUM(F45:F57)</f>
        <v>0</v>
      </c>
    </row>
    <row r="59" spans="1:10">
      <c r="A59" s="225"/>
      <c r="B59" s="231"/>
      <c r="C59" s="217"/>
      <c r="D59" s="219"/>
      <c r="E59" s="232"/>
      <c r="F59" s="233"/>
    </row>
    <row r="60" spans="1:10">
      <c r="A60" s="277" t="s">
        <v>182</v>
      </c>
      <c r="B60" s="276" t="s">
        <v>215</v>
      </c>
      <c r="C60" s="217"/>
      <c r="D60" s="219"/>
      <c r="E60" s="232"/>
      <c r="F60" s="233"/>
    </row>
    <row r="61" spans="1:10" s="124" customFormat="1">
      <c r="A61" s="278"/>
      <c r="B61" s="276"/>
      <c r="C61" s="217"/>
      <c r="D61" s="219"/>
      <c r="E61" s="232"/>
      <c r="F61" s="233"/>
      <c r="I61" s="125"/>
      <c r="J61" s="125"/>
    </row>
    <row r="62" spans="1:10" s="160" customFormat="1" ht="25.5">
      <c r="A62" s="187">
        <f>COUNT($A$8:A61)+1</f>
        <v>28</v>
      </c>
      <c r="B62" s="237" t="s">
        <v>216</v>
      </c>
      <c r="C62" s="279" t="s">
        <v>26</v>
      </c>
      <c r="D62" s="280">
        <f>D10</f>
        <v>121</v>
      </c>
      <c r="E62" s="192"/>
      <c r="F62" s="205">
        <f t="shared" ref="F62:F64" si="4">ROUND($D62*E62,2)</f>
        <v>0</v>
      </c>
    </row>
    <row r="63" spans="1:10" s="22" customFormat="1" ht="38.25">
      <c r="A63" s="239">
        <f>COUNT($A$3:A62)+1</f>
        <v>29</v>
      </c>
      <c r="B63" s="237" t="s">
        <v>217</v>
      </c>
      <c r="C63" s="281" t="s">
        <v>26</v>
      </c>
      <c r="D63" s="282">
        <f>D62</f>
        <v>121</v>
      </c>
      <c r="E63" s="283"/>
      <c r="F63" s="205">
        <f t="shared" si="4"/>
        <v>0</v>
      </c>
      <c r="I63" s="121"/>
      <c r="J63" s="121"/>
    </row>
    <row r="64" spans="1:10" ht="38.25">
      <c r="A64" s="218">
        <f>COUNT($A$4:A63)+1</f>
        <v>30</v>
      </c>
      <c r="B64" s="284" t="s">
        <v>234</v>
      </c>
      <c r="C64" s="285" t="s">
        <v>16</v>
      </c>
      <c r="D64" s="285">
        <v>1</v>
      </c>
      <c r="E64" s="286"/>
      <c r="F64" s="205">
        <f t="shared" si="4"/>
        <v>0</v>
      </c>
    </row>
    <row r="65" spans="1:12" s="22" customFormat="1">
      <c r="A65" s="187"/>
      <c r="B65" s="287" t="s">
        <v>218</v>
      </c>
      <c r="C65" s="222"/>
      <c r="D65" s="223"/>
      <c r="E65" s="235"/>
      <c r="F65" s="132">
        <f>SUM(F62:F64)</f>
        <v>0</v>
      </c>
      <c r="I65" s="121"/>
      <c r="J65" s="121"/>
    </row>
    <row r="66" spans="1:12" s="22" customFormat="1">
      <c r="A66" s="225"/>
      <c r="B66" s="231"/>
      <c r="C66" s="222"/>
      <c r="D66" s="223"/>
      <c r="E66" s="236"/>
      <c r="F66" s="205"/>
      <c r="I66" s="121"/>
      <c r="J66" s="121"/>
    </row>
    <row r="67" spans="1:12" s="22" customFormat="1">
      <c r="A67" s="245" t="s">
        <v>219</v>
      </c>
      <c r="B67" s="287" t="s">
        <v>220</v>
      </c>
      <c r="C67" s="222"/>
      <c r="D67" s="288">
        <v>0.1</v>
      </c>
      <c r="E67" s="236"/>
      <c r="F67" s="132">
        <f>(F14+F25+F40+F58+F65)*$D67</f>
        <v>0</v>
      </c>
      <c r="I67" s="121"/>
      <c r="J67" s="121"/>
    </row>
    <row r="68" spans="1:12" s="22" customFormat="1">
      <c r="A68" s="225"/>
      <c r="B68" s="231"/>
      <c r="C68" s="222"/>
      <c r="D68" s="223"/>
      <c r="E68" s="236"/>
      <c r="F68" s="205"/>
      <c r="I68" s="121"/>
      <c r="J68" s="121"/>
    </row>
    <row r="69" spans="1:12" s="22" customFormat="1">
      <c r="A69" s="225"/>
      <c r="B69" s="276" t="s">
        <v>23</v>
      </c>
      <c r="C69" s="222"/>
      <c r="D69" s="223"/>
      <c r="E69" s="236"/>
      <c r="F69" s="205"/>
      <c r="I69" s="121"/>
      <c r="J69" s="121"/>
    </row>
    <row r="70" spans="1:12" s="22" customFormat="1">
      <c r="A70" s="289" t="s">
        <v>9</v>
      </c>
      <c r="B70" s="290" t="s">
        <v>221</v>
      </c>
      <c r="C70" s="222"/>
      <c r="D70" s="291"/>
      <c r="E70" s="236"/>
      <c r="F70" s="236">
        <f>+F14</f>
        <v>0</v>
      </c>
      <c r="I70" s="121"/>
      <c r="J70" s="121"/>
    </row>
    <row r="71" spans="1:12" s="22" customFormat="1">
      <c r="A71" s="289" t="s">
        <v>10</v>
      </c>
      <c r="B71" s="292" t="s">
        <v>4</v>
      </c>
      <c r="C71" s="222"/>
      <c r="D71" s="291"/>
      <c r="E71" s="236"/>
      <c r="F71" s="236">
        <f>F25</f>
        <v>0</v>
      </c>
      <c r="I71" s="121"/>
      <c r="J71" s="121"/>
    </row>
    <row r="72" spans="1:12" s="22" customFormat="1">
      <c r="A72" s="289" t="s">
        <v>11</v>
      </c>
      <c r="B72" s="292" t="s">
        <v>222</v>
      </c>
      <c r="C72" s="222"/>
      <c r="D72" s="291"/>
      <c r="E72" s="236"/>
      <c r="F72" s="236">
        <f>F40</f>
        <v>0</v>
      </c>
      <c r="I72" s="121"/>
      <c r="J72" s="121"/>
    </row>
    <row r="73" spans="1:12" s="22" customFormat="1">
      <c r="A73" s="289" t="s">
        <v>12</v>
      </c>
      <c r="B73" s="292" t="s">
        <v>209</v>
      </c>
      <c r="C73" s="222"/>
      <c r="D73" s="291"/>
      <c r="E73" s="236"/>
      <c r="F73" s="236">
        <f>+F58</f>
        <v>0</v>
      </c>
      <c r="I73" s="121"/>
      <c r="J73" s="121"/>
    </row>
    <row r="74" spans="1:12" s="22" customFormat="1">
      <c r="A74" s="289" t="s">
        <v>182</v>
      </c>
      <c r="B74" s="292" t="s">
        <v>215</v>
      </c>
      <c r="C74" s="222"/>
      <c r="D74" s="291"/>
      <c r="E74" s="236"/>
      <c r="F74" s="236">
        <f>+F65</f>
        <v>0</v>
      </c>
      <c r="I74" s="121"/>
      <c r="J74" s="121"/>
    </row>
    <row r="75" spans="1:12" s="22" customFormat="1" ht="15" customHeight="1">
      <c r="A75" s="289" t="s">
        <v>219</v>
      </c>
      <c r="B75" s="292" t="s">
        <v>220</v>
      </c>
      <c r="C75" s="222"/>
      <c r="D75" s="291"/>
      <c r="E75" s="236"/>
      <c r="F75" s="236">
        <f>+F67</f>
        <v>0</v>
      </c>
      <c r="I75" s="121"/>
      <c r="J75" s="121"/>
    </row>
    <row r="76" spans="1:12" ht="20.25" customHeight="1">
      <c r="A76" s="289"/>
      <c r="B76" s="293" t="s">
        <v>268</v>
      </c>
      <c r="C76" s="222"/>
      <c r="D76" s="294"/>
      <c r="E76" s="236"/>
      <c r="F76" s="132">
        <f>SUM(F70:F75)</f>
        <v>0</v>
      </c>
    </row>
    <row r="79" spans="1:12" s="120" customFormat="1">
      <c r="A79" s="161"/>
      <c r="B79" s="162"/>
      <c r="C79" s="131"/>
      <c r="D79" s="163"/>
      <c r="E79" s="164"/>
      <c r="G79" s="133"/>
      <c r="H79" s="133"/>
      <c r="K79" s="133"/>
      <c r="L79" s="133"/>
    </row>
    <row r="80" spans="1:12" s="120" customFormat="1">
      <c r="A80" s="161"/>
      <c r="B80" s="162"/>
      <c r="C80" s="131"/>
      <c r="D80" s="163"/>
      <c r="E80" s="164"/>
      <c r="G80" s="133"/>
      <c r="H80" s="133"/>
      <c r="K80" s="133"/>
      <c r="L80" s="133"/>
    </row>
    <row r="81" spans="1:12" s="120" customFormat="1">
      <c r="A81" s="161"/>
      <c r="B81" s="162"/>
      <c r="C81" s="131"/>
      <c r="D81" s="163"/>
      <c r="E81" s="164"/>
      <c r="G81" s="133"/>
      <c r="H81" s="133"/>
      <c r="K81" s="133"/>
      <c r="L81" s="133"/>
    </row>
    <row r="82" spans="1:12" s="120" customFormat="1">
      <c r="A82" s="161"/>
      <c r="B82" s="162"/>
      <c r="C82" s="131"/>
      <c r="D82" s="163"/>
      <c r="E82" s="164"/>
      <c r="G82" s="133"/>
      <c r="H82" s="133"/>
      <c r="K82" s="133"/>
      <c r="L82" s="133"/>
    </row>
    <row r="83" spans="1:12" s="120" customFormat="1">
      <c r="A83" s="161"/>
      <c r="B83" s="162"/>
      <c r="C83" s="131"/>
      <c r="D83" s="163"/>
      <c r="E83" s="164"/>
      <c r="G83" s="133"/>
      <c r="H83" s="133"/>
      <c r="K83" s="133"/>
      <c r="L83" s="133"/>
    </row>
    <row r="84" spans="1:12" s="120" customFormat="1">
      <c r="A84" s="161"/>
      <c r="B84" s="162"/>
      <c r="C84" s="131"/>
      <c r="D84" s="163"/>
      <c r="E84" s="164"/>
      <c r="G84" s="133"/>
      <c r="H84" s="133"/>
      <c r="K84" s="133"/>
      <c r="L84" s="133"/>
    </row>
    <row r="85" spans="1:12" s="120" customFormat="1">
      <c r="A85" s="161"/>
      <c r="B85" s="162"/>
      <c r="C85" s="131"/>
      <c r="D85" s="163"/>
      <c r="E85" s="164"/>
      <c r="G85" s="133"/>
      <c r="H85" s="133"/>
      <c r="K85" s="133"/>
      <c r="L85" s="133"/>
    </row>
    <row r="86" spans="1:12" s="120" customFormat="1">
      <c r="A86" s="161"/>
      <c r="B86" s="162"/>
      <c r="C86" s="131"/>
      <c r="D86" s="163"/>
      <c r="E86" s="164"/>
      <c r="G86" s="133"/>
      <c r="H86" s="133"/>
      <c r="K86" s="133"/>
      <c r="L86" s="133"/>
    </row>
    <row r="87" spans="1:12" s="120" customFormat="1">
      <c r="A87" s="161"/>
      <c r="B87" s="162"/>
      <c r="C87" s="131"/>
      <c r="D87" s="165"/>
      <c r="E87" s="164"/>
      <c r="G87" s="133"/>
      <c r="H87" s="133"/>
      <c r="K87" s="133"/>
      <c r="L87" s="133"/>
    </row>
    <row r="88" spans="1:12" s="120" customFormat="1">
      <c r="A88" s="161"/>
      <c r="B88" s="162"/>
      <c r="C88" s="131"/>
      <c r="D88" s="163"/>
      <c r="E88" s="164"/>
      <c r="G88" s="133"/>
      <c r="H88" s="133"/>
      <c r="K88" s="133"/>
      <c r="L88" s="133"/>
    </row>
  </sheetData>
  <mergeCells count="6">
    <mergeCell ref="A53:A57"/>
    <mergeCell ref="A3:A4"/>
    <mergeCell ref="B3:B4"/>
    <mergeCell ref="A35:A37"/>
    <mergeCell ref="A44:A45"/>
    <mergeCell ref="A48:A52"/>
  </mergeCells>
  <pageMargins left="0.78740157480314965" right="0.59055118110236227" top="0.86614173228346458" bottom="1.1811023622047245" header="0.31496062992125984" footer="0.51181102362204722"/>
  <pageSetup paperSize="9" scale="90" orientation="portrait" r:id="rId1"/>
  <headerFooter alignWithMargins="0">
    <oddFooter>&amp;R&amp;"FuturaTEEMedCon,Običajno"&amp;P/&amp;N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0"/>
  <sheetViews>
    <sheetView view="pageBreakPreview" topLeftCell="A37" zoomScaleNormal="100" zoomScaleSheetLayoutView="100" workbookViewId="0">
      <selection activeCell="E47" sqref="E8:E47"/>
    </sheetView>
  </sheetViews>
  <sheetFormatPr defaultColWidth="9.140625" defaultRowHeight="12.75"/>
  <cols>
    <col min="1" max="1" width="5.85546875" style="161" customWidth="1"/>
    <col min="2" max="2" width="45" style="162" customWidth="1"/>
    <col min="3" max="3" width="6" style="131" bestFit="1" customWidth="1"/>
    <col min="4" max="4" width="8.140625" style="163" customWidth="1"/>
    <col min="5" max="5" width="10.7109375" style="164" customWidth="1"/>
    <col min="6" max="6" width="13.28515625" style="120" customWidth="1"/>
    <col min="7" max="8" width="9.140625" style="133"/>
    <col min="9" max="10" width="9.140625" style="120"/>
    <col min="11" max="16384" width="9.140625" style="133"/>
  </cols>
  <sheetData>
    <row r="1" spans="1:10" s="125" customFormat="1" ht="15">
      <c r="A1" s="147" t="s">
        <v>29</v>
      </c>
      <c r="B1" s="148" t="s">
        <v>241</v>
      </c>
      <c r="C1" s="149"/>
      <c r="D1" s="150"/>
      <c r="E1" s="151"/>
      <c r="F1" s="151"/>
      <c r="G1" s="124"/>
      <c r="H1" s="124"/>
    </row>
    <row r="2" spans="1:10" s="120" customFormat="1">
      <c r="A2" s="104"/>
      <c r="B2" s="152"/>
      <c r="C2" s="153"/>
      <c r="D2" s="154"/>
      <c r="E2" s="155"/>
      <c r="F2" s="156"/>
      <c r="G2" s="133"/>
      <c r="H2" s="133"/>
    </row>
    <row r="3" spans="1:10" s="125" customFormat="1">
      <c r="A3" s="433" t="s">
        <v>5</v>
      </c>
      <c r="B3" s="432" t="s">
        <v>200</v>
      </c>
      <c r="C3" s="183" t="s">
        <v>6</v>
      </c>
      <c r="D3" s="184" t="s">
        <v>7</v>
      </c>
      <c r="E3" s="185" t="s">
        <v>8</v>
      </c>
      <c r="F3" s="186" t="s">
        <v>15</v>
      </c>
      <c r="G3" s="124"/>
      <c r="H3" s="124"/>
    </row>
    <row r="4" spans="1:10" s="120" customFormat="1">
      <c r="A4" s="433"/>
      <c r="B4" s="432"/>
      <c r="C4" s="181"/>
      <c r="D4" s="182">
        <v>1</v>
      </c>
      <c r="E4" s="182">
        <v>2</v>
      </c>
      <c r="F4" s="182" t="s">
        <v>285</v>
      </c>
      <c r="G4" s="133"/>
      <c r="H4" s="133"/>
    </row>
    <row r="5" spans="1:10" s="120" customFormat="1">
      <c r="A5" s="187"/>
      <c r="B5" s="188"/>
      <c r="C5" s="189"/>
      <c r="D5" s="190"/>
      <c r="E5" s="191"/>
      <c r="F5" s="192"/>
      <c r="G5" s="133"/>
      <c r="H5" s="133"/>
    </row>
    <row r="6" spans="1:10" s="120" customFormat="1">
      <c r="A6" s="193" t="s">
        <v>9</v>
      </c>
      <c r="B6" s="194" t="s">
        <v>201</v>
      </c>
      <c r="C6" s="195"/>
      <c r="D6" s="196"/>
      <c r="E6" s="197"/>
      <c r="F6" s="197"/>
      <c r="G6" s="133"/>
      <c r="H6" s="133"/>
    </row>
    <row r="7" spans="1:10" s="120" customFormat="1">
      <c r="A7" s="198"/>
      <c r="B7" s="199"/>
      <c r="C7" s="195"/>
      <c r="D7" s="196"/>
      <c r="E7" s="197"/>
      <c r="F7" s="197"/>
      <c r="G7" s="133"/>
      <c r="H7" s="133"/>
    </row>
    <row r="8" spans="1:10" s="120" customFormat="1" ht="63.75">
      <c r="A8" s="200">
        <f>COUNT($A$3:A7)+1</f>
        <v>1</v>
      </c>
      <c r="B8" s="201" t="s">
        <v>202</v>
      </c>
      <c r="C8" s="252" t="s">
        <v>203</v>
      </c>
      <c r="D8" s="297">
        <v>1</v>
      </c>
      <c r="E8" s="177"/>
      <c r="F8" s="233">
        <f>ROUND($D8*E8,2)</f>
        <v>0</v>
      </c>
      <c r="G8" s="133"/>
      <c r="H8" s="133"/>
    </row>
    <row r="9" spans="1:10" s="120" customFormat="1" ht="38.25">
      <c r="A9" s="206">
        <f>COUNT($A$1:A8)+1</f>
        <v>2</v>
      </c>
      <c r="B9" s="207" t="s">
        <v>204</v>
      </c>
      <c r="C9" s="298" t="s">
        <v>203</v>
      </c>
      <c r="D9" s="297">
        <v>1</v>
      </c>
      <c r="E9" s="177"/>
      <c r="F9" s="233">
        <f t="shared" ref="F9:F11" si="0">ROUND($D9*E9,2)</f>
        <v>0</v>
      </c>
      <c r="G9" s="133"/>
      <c r="H9" s="133"/>
    </row>
    <row r="10" spans="1:10" s="120" customFormat="1" ht="14.25">
      <c r="A10" s="206">
        <f>COUNT($A$1:A9)+1</f>
        <v>3</v>
      </c>
      <c r="B10" s="199" t="s">
        <v>21</v>
      </c>
      <c r="C10" s="281" t="s">
        <v>26</v>
      </c>
      <c r="D10" s="299">
        <v>324</v>
      </c>
      <c r="E10" s="233"/>
      <c r="F10" s="233">
        <f t="shared" si="0"/>
        <v>0</v>
      </c>
      <c r="G10" s="133"/>
      <c r="H10" s="133"/>
    </row>
    <row r="11" spans="1:10">
      <c r="A11" s="206">
        <f>COUNT($A$1:A10)+1</f>
        <v>4</v>
      </c>
      <c r="B11" s="211" t="s">
        <v>226</v>
      </c>
      <c r="C11" s="281" t="s">
        <v>2</v>
      </c>
      <c r="D11" s="299">
        <v>16</v>
      </c>
      <c r="E11" s="233"/>
      <c r="F11" s="233">
        <f t="shared" si="0"/>
        <v>0</v>
      </c>
      <c r="G11" s="120"/>
      <c r="I11" s="133"/>
      <c r="J11" s="133"/>
    </row>
    <row r="12" spans="1:10" s="22" customFormat="1">
      <c r="A12" s="187"/>
      <c r="B12" s="230" t="s">
        <v>205</v>
      </c>
      <c r="C12" s="217"/>
      <c r="D12" s="219"/>
      <c r="E12" s="215"/>
      <c r="F12" s="80">
        <f>SUM(F8:F11)</f>
        <v>0</v>
      </c>
    </row>
    <row r="13" spans="1:10" s="22" customFormat="1">
      <c r="A13" s="225"/>
      <c r="B13" s="231"/>
      <c r="C13" s="217"/>
      <c r="D13" s="219"/>
      <c r="E13" s="232"/>
      <c r="F13" s="233"/>
    </row>
    <row r="14" spans="1:10" s="157" customFormat="1" ht="12.75" customHeight="1">
      <c r="A14" s="300" t="s">
        <v>10</v>
      </c>
      <c r="B14" s="230" t="s">
        <v>4</v>
      </c>
      <c r="C14" s="217"/>
      <c r="D14" s="219"/>
      <c r="E14" s="235"/>
      <c r="F14" s="236"/>
    </row>
    <row r="15" spans="1:10" s="22" customFormat="1">
      <c r="A15" s="300"/>
      <c r="B15" s="230"/>
      <c r="C15" s="217"/>
      <c r="D15" s="219"/>
      <c r="E15" s="235"/>
      <c r="F15" s="236"/>
    </row>
    <row r="16" spans="1:10" s="22" customFormat="1" ht="38.25">
      <c r="A16" s="225">
        <f>COUNT($A$1:A13)+1</f>
        <v>5</v>
      </c>
      <c r="B16" s="237" t="s">
        <v>254</v>
      </c>
      <c r="C16" s="243" t="s">
        <v>43</v>
      </c>
      <c r="D16" s="219">
        <v>296</v>
      </c>
      <c r="E16" s="236"/>
      <c r="F16" s="233">
        <f>ROUND($D16*E16,2)</f>
        <v>0</v>
      </c>
    </row>
    <row r="17" spans="1:12" s="22" customFormat="1" ht="115.15" customHeight="1">
      <c r="A17" s="225">
        <f>COUNT($A$1:A16)+1</f>
        <v>6</v>
      </c>
      <c r="B17" s="237" t="s">
        <v>247</v>
      </c>
      <c r="C17" s="243" t="s">
        <v>43</v>
      </c>
      <c r="D17" s="219">
        <v>1683</v>
      </c>
      <c r="E17" s="236"/>
      <c r="F17" s="233">
        <f t="shared" ref="F17:F26" si="1">ROUND($D17*E17,2)</f>
        <v>0</v>
      </c>
      <c r="I17" s="121"/>
      <c r="J17" s="121"/>
    </row>
    <row r="18" spans="1:12" s="22" customFormat="1" ht="124.15" customHeight="1">
      <c r="A18" s="239">
        <f>COUNT($A$7:A17)+1</f>
        <v>7</v>
      </c>
      <c r="B18" s="237" t="s">
        <v>248</v>
      </c>
      <c r="C18" s="243" t="s">
        <v>43</v>
      </c>
      <c r="D18" s="219">
        <v>80</v>
      </c>
      <c r="E18" s="215"/>
      <c r="F18" s="233">
        <f t="shared" si="1"/>
        <v>0</v>
      </c>
      <c r="I18" s="121"/>
      <c r="J18" s="121"/>
    </row>
    <row r="19" spans="1:12" s="22" customFormat="1" ht="38.25">
      <c r="A19" s="225">
        <f>COUNT($A$1:A18)+1</f>
        <v>8</v>
      </c>
      <c r="B19" s="216" t="s">
        <v>206</v>
      </c>
      <c r="C19" s="243" t="s">
        <v>43</v>
      </c>
      <c r="D19" s="219">
        <v>2</v>
      </c>
      <c r="E19" s="236"/>
      <c r="F19" s="233">
        <f t="shared" si="1"/>
        <v>0</v>
      </c>
    </row>
    <row r="20" spans="1:12" s="158" customFormat="1" ht="25.5">
      <c r="A20" s="239">
        <f>COUNT($A$3:A19)+1</f>
        <v>9</v>
      </c>
      <c r="B20" s="216" t="s">
        <v>207</v>
      </c>
      <c r="C20" s="301" t="s">
        <v>42</v>
      </c>
      <c r="D20" s="219">
        <v>292</v>
      </c>
      <c r="E20" s="236"/>
      <c r="F20" s="233">
        <f t="shared" si="1"/>
        <v>0</v>
      </c>
    </row>
    <row r="21" spans="1:12" s="158" customFormat="1" ht="25.5">
      <c r="A21" s="239">
        <f>COUNT($A$1:A20)+1</f>
        <v>10</v>
      </c>
      <c r="B21" s="241" t="s">
        <v>208</v>
      </c>
      <c r="C21" s="214" t="s">
        <v>203</v>
      </c>
      <c r="D21" s="219">
        <v>1</v>
      </c>
      <c r="E21" s="236"/>
      <c r="F21" s="233">
        <f t="shared" si="1"/>
        <v>0</v>
      </c>
    </row>
    <row r="22" spans="1:12" s="158" customFormat="1" ht="25.5">
      <c r="A22" s="239">
        <f>COUNT($A$2:A21)+1</f>
        <v>11</v>
      </c>
      <c r="B22" s="216" t="s">
        <v>255</v>
      </c>
      <c r="C22" s="243" t="s">
        <v>43</v>
      </c>
      <c r="D22" s="219">
        <v>296</v>
      </c>
      <c r="E22" s="215"/>
      <c r="F22" s="233">
        <f t="shared" si="1"/>
        <v>0</v>
      </c>
    </row>
    <row r="23" spans="1:12" s="22" customFormat="1" ht="54" customHeight="1">
      <c r="A23" s="239">
        <f>COUNT($A$2:A22)+1</f>
        <v>12</v>
      </c>
      <c r="B23" s="216" t="s">
        <v>152</v>
      </c>
      <c r="C23" s="238" t="s">
        <v>43</v>
      </c>
      <c r="D23" s="223">
        <v>1519</v>
      </c>
      <c r="E23" s="235"/>
      <c r="F23" s="233">
        <f t="shared" si="1"/>
        <v>0</v>
      </c>
    </row>
    <row r="24" spans="1:12" s="22" customFormat="1" ht="59.25" customHeight="1">
      <c r="A24" s="239">
        <f>COUNT($A$2:A23)+1</f>
        <v>13</v>
      </c>
      <c r="B24" s="216" t="s">
        <v>40</v>
      </c>
      <c r="C24" s="242" t="s">
        <v>43</v>
      </c>
      <c r="D24" s="244">
        <v>164</v>
      </c>
      <c r="E24" s="235"/>
      <c r="F24" s="233">
        <f t="shared" si="1"/>
        <v>0</v>
      </c>
    </row>
    <row r="25" spans="1:12" s="22" customFormat="1" ht="57" customHeight="1">
      <c r="A25" s="305">
        <f>COUNT($A$4:A24)+1</f>
        <v>14</v>
      </c>
      <c r="B25" s="216" t="s">
        <v>229</v>
      </c>
      <c r="C25" s="306" t="s">
        <v>43</v>
      </c>
      <c r="D25" s="307">
        <v>20</v>
      </c>
      <c r="E25" s="215"/>
      <c r="F25" s="233">
        <f t="shared" si="1"/>
        <v>0</v>
      </c>
    </row>
    <row r="26" spans="1:12" s="22" customFormat="1" ht="56.25" customHeight="1">
      <c r="A26" s="305">
        <f>COUNT($A$4:A25)+1</f>
        <v>15</v>
      </c>
      <c r="B26" s="216" t="s">
        <v>228</v>
      </c>
      <c r="C26" s="306" t="s">
        <v>25</v>
      </c>
      <c r="D26" s="219">
        <v>1620</v>
      </c>
      <c r="E26" s="215"/>
      <c r="F26" s="233">
        <f t="shared" si="1"/>
        <v>0</v>
      </c>
    </row>
    <row r="27" spans="1:12" s="22" customFormat="1">
      <c r="A27" s="187"/>
      <c r="B27" s="230" t="s">
        <v>3</v>
      </c>
      <c r="C27" s="217"/>
      <c r="D27" s="219"/>
      <c r="E27" s="215"/>
      <c r="F27" s="80">
        <f>SUM(F16:F26)</f>
        <v>0</v>
      </c>
    </row>
    <row r="28" spans="1:12">
      <c r="A28" s="187"/>
      <c r="B28" s="230"/>
      <c r="C28" s="217"/>
      <c r="D28" s="219"/>
      <c r="E28" s="215"/>
      <c r="F28" s="80"/>
      <c r="H28" s="159"/>
      <c r="I28" s="159"/>
      <c r="J28" s="159"/>
      <c r="K28" s="159"/>
      <c r="L28" s="159"/>
    </row>
    <row r="29" spans="1:12" s="22" customFormat="1">
      <c r="A29" s="245" t="s">
        <v>11</v>
      </c>
      <c r="B29" s="230" t="s">
        <v>36</v>
      </c>
      <c r="C29" s="217"/>
      <c r="D29" s="219"/>
      <c r="E29" s="215"/>
      <c r="F29" s="232"/>
    </row>
    <row r="30" spans="1:12" s="22" customFormat="1">
      <c r="A30" s="245"/>
      <c r="B30" s="230"/>
      <c r="C30" s="217"/>
      <c r="D30" s="219"/>
      <c r="E30" s="215"/>
      <c r="F30" s="232"/>
    </row>
    <row r="31" spans="1:12" s="22" customFormat="1" ht="51">
      <c r="A31" s="187">
        <f>COUNT($A$1:A30)+1</f>
        <v>16</v>
      </c>
      <c r="B31" s="237" t="s">
        <v>157</v>
      </c>
      <c r="C31" s="243" t="s">
        <v>43</v>
      </c>
      <c r="D31" s="219">
        <v>2</v>
      </c>
      <c r="E31" s="246"/>
      <c r="F31" s="233">
        <f>ROUND($D31*E31,2)</f>
        <v>0</v>
      </c>
    </row>
    <row r="32" spans="1:12" s="22" customFormat="1">
      <c r="A32" s="187"/>
      <c r="B32" s="230" t="s">
        <v>37</v>
      </c>
      <c r="C32" s="217"/>
      <c r="D32" s="219"/>
      <c r="E32" s="215"/>
      <c r="F32" s="80">
        <f>SUM(F31:F31)</f>
        <v>0</v>
      </c>
    </row>
    <row r="33" spans="1:10" s="22" customFormat="1">
      <c r="A33" s="187"/>
      <c r="B33" s="230"/>
      <c r="C33" s="217"/>
      <c r="D33" s="219"/>
      <c r="E33" s="215"/>
      <c r="F33" s="80"/>
    </row>
    <row r="34" spans="1:10">
      <c r="A34" s="193" t="s">
        <v>12</v>
      </c>
      <c r="B34" s="194" t="s">
        <v>209</v>
      </c>
      <c r="C34" s="308"/>
      <c r="D34" s="196"/>
      <c r="E34" s="197"/>
      <c r="F34" s="233"/>
      <c r="I34" s="133"/>
      <c r="J34" s="133"/>
    </row>
    <row r="35" spans="1:10">
      <c r="A35" s="187"/>
      <c r="B35" s="230"/>
      <c r="C35" s="217"/>
      <c r="D35" s="219"/>
      <c r="E35" s="215"/>
      <c r="F35" s="80"/>
      <c r="I35" s="133"/>
      <c r="J35" s="133"/>
    </row>
    <row r="36" spans="1:10" ht="82.5" customHeight="1">
      <c r="A36" s="436">
        <f>COUNT($A$1:A32)+1</f>
        <v>17</v>
      </c>
      <c r="B36" s="262" t="s">
        <v>210</v>
      </c>
      <c r="C36" s="285"/>
      <c r="D36" s="285"/>
      <c r="E36" s="286"/>
      <c r="F36" s="232"/>
      <c r="I36" s="133"/>
      <c r="J36" s="133"/>
    </row>
    <row r="37" spans="1:10" s="22" customFormat="1" ht="14.25">
      <c r="A37" s="436"/>
      <c r="B37" s="268" t="s">
        <v>249</v>
      </c>
      <c r="C37" s="285" t="s">
        <v>52</v>
      </c>
      <c r="D37" s="255">
        <v>324</v>
      </c>
      <c r="E37" s="286"/>
      <c r="F37" s="233">
        <f>ROUND($D37*E37,2)</f>
        <v>0</v>
      </c>
    </row>
    <row r="38" spans="1:10" s="22" customFormat="1" ht="76.5">
      <c r="A38" s="265">
        <f>COUNT($A$1:A37)+1</f>
        <v>18</v>
      </c>
      <c r="B38" s="269" t="s">
        <v>256</v>
      </c>
      <c r="C38" s="266" t="s">
        <v>2</v>
      </c>
      <c r="D38" s="266">
        <v>4</v>
      </c>
      <c r="E38" s="267"/>
      <c r="F38" s="233">
        <f t="shared" ref="F38:F39" si="2">ROUND($D38*E38,2)</f>
        <v>0</v>
      </c>
    </row>
    <row r="39" spans="1:10" s="22" customFormat="1" ht="64.5" customHeight="1">
      <c r="A39" s="239">
        <f>COUNT($A$3:A38)+1</f>
        <v>19</v>
      </c>
      <c r="B39" s="269" t="s">
        <v>262</v>
      </c>
      <c r="C39" s="266" t="s">
        <v>2</v>
      </c>
      <c r="D39" s="266">
        <v>4</v>
      </c>
      <c r="E39" s="267"/>
      <c r="F39" s="233">
        <f t="shared" si="2"/>
        <v>0</v>
      </c>
    </row>
    <row r="40" spans="1:10">
      <c r="A40" s="225"/>
      <c r="B40" s="276" t="s">
        <v>214</v>
      </c>
      <c r="C40" s="222"/>
      <c r="D40" s="223"/>
      <c r="E40" s="235"/>
      <c r="F40" s="132">
        <f>SUM(F37:F39)</f>
        <v>0</v>
      </c>
    </row>
    <row r="41" spans="1:10">
      <c r="A41" s="225"/>
      <c r="B41" s="231"/>
      <c r="C41" s="222"/>
      <c r="D41" s="223"/>
      <c r="E41" s="236"/>
      <c r="F41" s="205"/>
    </row>
    <row r="42" spans="1:10">
      <c r="A42" s="277" t="s">
        <v>182</v>
      </c>
      <c r="B42" s="276" t="s">
        <v>215</v>
      </c>
      <c r="C42" s="222"/>
      <c r="D42" s="223"/>
      <c r="E42" s="236"/>
      <c r="F42" s="205"/>
    </row>
    <row r="43" spans="1:10" s="124" customFormat="1">
      <c r="A43" s="278"/>
      <c r="B43" s="276"/>
      <c r="C43" s="222"/>
      <c r="D43" s="223"/>
      <c r="E43" s="236"/>
      <c r="F43" s="205"/>
      <c r="I43" s="125"/>
      <c r="J43" s="125"/>
    </row>
    <row r="44" spans="1:10" s="160" customFormat="1" ht="25.5">
      <c r="A44" s="187">
        <f>COUNT($A$1:A43)+1</f>
        <v>20</v>
      </c>
      <c r="B44" s="237" t="s">
        <v>216</v>
      </c>
      <c r="C44" s="309" t="s">
        <v>26</v>
      </c>
      <c r="D44" s="280">
        <f>D10</f>
        <v>324</v>
      </c>
      <c r="E44" s="192"/>
      <c r="F44" s="233">
        <f>ROUND($D44*E44,2)</f>
        <v>0</v>
      </c>
    </row>
    <row r="45" spans="1:10" s="22" customFormat="1" ht="39" customHeight="1">
      <c r="A45" s="239">
        <f>COUNT($A$3:A44)+1</f>
        <v>21</v>
      </c>
      <c r="B45" s="237" t="s">
        <v>217</v>
      </c>
      <c r="C45" s="209" t="s">
        <v>26</v>
      </c>
      <c r="D45" s="310">
        <f>D44</f>
        <v>324</v>
      </c>
      <c r="E45" s="311"/>
      <c r="F45" s="233">
        <f t="shared" ref="F45:F46" si="3">ROUND($D45*E45,2)</f>
        <v>0</v>
      </c>
      <c r="I45" s="121"/>
      <c r="J45" s="121"/>
    </row>
    <row r="46" spans="1:10" ht="38.25">
      <c r="A46" s="218">
        <f>COUNT($A$4:A45)+1</f>
        <v>22</v>
      </c>
      <c r="B46" s="284" t="s">
        <v>234</v>
      </c>
      <c r="C46" s="266" t="s">
        <v>16</v>
      </c>
      <c r="D46" s="266">
        <v>1</v>
      </c>
      <c r="E46" s="267"/>
      <c r="F46" s="233">
        <f t="shared" si="3"/>
        <v>0</v>
      </c>
    </row>
    <row r="47" spans="1:10" s="22" customFormat="1">
      <c r="A47" s="187"/>
      <c r="B47" s="287" t="s">
        <v>218</v>
      </c>
      <c r="C47" s="222"/>
      <c r="D47" s="223"/>
      <c r="E47" s="235"/>
      <c r="F47" s="132">
        <f>SUM(F44:F46)</f>
        <v>0</v>
      </c>
      <c r="I47" s="121"/>
      <c r="J47" s="121"/>
    </row>
    <row r="48" spans="1:10" s="22" customFormat="1">
      <c r="A48" s="225"/>
      <c r="B48" s="231"/>
      <c r="C48" s="222"/>
      <c r="D48" s="223"/>
      <c r="E48" s="236"/>
      <c r="F48" s="205"/>
      <c r="I48" s="121"/>
      <c r="J48" s="121"/>
    </row>
    <row r="49" spans="1:12" s="22" customFormat="1">
      <c r="A49" s="245" t="s">
        <v>219</v>
      </c>
      <c r="B49" s="287" t="s">
        <v>220</v>
      </c>
      <c r="C49" s="222"/>
      <c r="D49" s="288">
        <v>0.1</v>
      </c>
      <c r="E49" s="236"/>
      <c r="F49" s="132">
        <f>(F12+F27+F32+F40+F47)*$D49</f>
        <v>0</v>
      </c>
      <c r="I49" s="121"/>
      <c r="J49" s="121"/>
    </row>
    <row r="50" spans="1:12" s="22" customFormat="1">
      <c r="A50" s="225"/>
      <c r="B50" s="231"/>
      <c r="C50" s="222"/>
      <c r="D50" s="223"/>
      <c r="E50" s="236"/>
      <c r="F50" s="205"/>
      <c r="I50" s="121"/>
      <c r="J50" s="121"/>
    </row>
    <row r="51" spans="1:12" s="22" customFormat="1">
      <c r="A51" s="225"/>
      <c r="B51" s="276" t="s">
        <v>23</v>
      </c>
      <c r="C51" s="222"/>
      <c r="D51" s="223"/>
      <c r="E51" s="236"/>
      <c r="F51" s="205"/>
      <c r="I51" s="121"/>
      <c r="J51" s="121"/>
    </row>
    <row r="52" spans="1:12" s="22" customFormat="1">
      <c r="A52" s="289" t="s">
        <v>9</v>
      </c>
      <c r="B52" s="290" t="s">
        <v>221</v>
      </c>
      <c r="C52" s="222"/>
      <c r="D52" s="291"/>
      <c r="E52" s="236"/>
      <c r="F52" s="236">
        <f>+F12</f>
        <v>0</v>
      </c>
      <c r="I52" s="121"/>
      <c r="J52" s="121"/>
    </row>
    <row r="53" spans="1:12" s="22" customFormat="1">
      <c r="A53" s="289" t="s">
        <v>10</v>
      </c>
      <c r="B53" s="292" t="s">
        <v>4</v>
      </c>
      <c r="C53" s="222"/>
      <c r="D53" s="291"/>
      <c r="E53" s="236"/>
      <c r="F53" s="236">
        <f>F27</f>
        <v>0</v>
      </c>
      <c r="I53" s="121"/>
      <c r="J53" s="121"/>
    </row>
    <row r="54" spans="1:12" s="22" customFormat="1">
      <c r="A54" s="289" t="s">
        <v>11</v>
      </c>
      <c r="B54" s="292" t="s">
        <v>222</v>
      </c>
      <c r="C54" s="222"/>
      <c r="D54" s="291"/>
      <c r="E54" s="236"/>
      <c r="F54" s="236">
        <f>F32</f>
        <v>0</v>
      </c>
      <c r="I54" s="121"/>
      <c r="J54" s="121"/>
    </row>
    <row r="55" spans="1:12" s="22" customFormat="1">
      <c r="A55" s="289" t="s">
        <v>12</v>
      </c>
      <c r="B55" s="292" t="s">
        <v>209</v>
      </c>
      <c r="C55" s="222"/>
      <c r="D55" s="291"/>
      <c r="E55" s="236"/>
      <c r="F55" s="236">
        <f>+F40</f>
        <v>0</v>
      </c>
      <c r="I55" s="121"/>
      <c r="J55" s="121"/>
    </row>
    <row r="56" spans="1:12" s="22" customFormat="1">
      <c r="A56" s="289" t="s">
        <v>182</v>
      </c>
      <c r="B56" s="292" t="s">
        <v>215</v>
      </c>
      <c r="C56" s="222"/>
      <c r="D56" s="291"/>
      <c r="E56" s="236"/>
      <c r="F56" s="236">
        <f>+F47</f>
        <v>0</v>
      </c>
      <c r="I56" s="121"/>
      <c r="J56" s="121"/>
    </row>
    <row r="57" spans="1:12" s="22" customFormat="1">
      <c r="A57" s="289" t="s">
        <v>219</v>
      </c>
      <c r="B57" s="292" t="s">
        <v>220</v>
      </c>
      <c r="C57" s="222"/>
      <c r="D57" s="291"/>
      <c r="E57" s="236"/>
      <c r="F57" s="236">
        <f>+F49</f>
        <v>0</v>
      </c>
      <c r="I57" s="121"/>
      <c r="J57" s="121"/>
    </row>
    <row r="58" spans="1:12" ht="18" customHeight="1">
      <c r="A58" s="289"/>
      <c r="B58" s="293" t="s">
        <v>270</v>
      </c>
      <c r="C58" s="222"/>
      <c r="D58" s="294"/>
      <c r="E58" s="236"/>
      <c r="F58" s="132">
        <f>SUM(F52:F57)</f>
        <v>0</v>
      </c>
    </row>
    <row r="61" spans="1:12" s="120" customFormat="1">
      <c r="A61" s="161"/>
      <c r="B61" s="162"/>
      <c r="C61" s="131"/>
      <c r="D61" s="163"/>
      <c r="E61" s="164"/>
      <c r="G61" s="133"/>
      <c r="H61" s="133"/>
      <c r="K61" s="133"/>
      <c r="L61" s="133"/>
    </row>
    <row r="62" spans="1:12" s="120" customFormat="1">
      <c r="A62" s="161"/>
      <c r="B62" s="162"/>
      <c r="C62" s="131"/>
      <c r="D62" s="163"/>
      <c r="E62" s="164"/>
      <c r="G62" s="133"/>
      <c r="H62" s="133"/>
      <c r="K62" s="133"/>
      <c r="L62" s="133"/>
    </row>
    <row r="63" spans="1:12" s="120" customFormat="1">
      <c r="A63" s="161"/>
      <c r="B63" s="162"/>
      <c r="C63" s="131"/>
      <c r="D63" s="163"/>
      <c r="E63" s="164"/>
      <c r="G63" s="133"/>
      <c r="H63" s="133"/>
      <c r="K63" s="133"/>
      <c r="L63" s="133"/>
    </row>
    <row r="64" spans="1:12" s="120" customFormat="1">
      <c r="A64" s="161"/>
      <c r="B64" s="162"/>
      <c r="C64" s="131"/>
      <c r="D64" s="163"/>
      <c r="E64" s="164"/>
      <c r="G64" s="133"/>
      <c r="H64" s="133"/>
      <c r="K64" s="133"/>
      <c r="L64" s="133"/>
    </row>
    <row r="65" spans="1:12" s="120" customFormat="1">
      <c r="A65" s="161"/>
      <c r="B65" s="162"/>
      <c r="C65" s="131"/>
      <c r="D65" s="163"/>
      <c r="E65" s="164"/>
      <c r="G65" s="133"/>
      <c r="H65" s="133"/>
      <c r="K65" s="133"/>
      <c r="L65" s="133"/>
    </row>
    <row r="66" spans="1:12" s="120" customFormat="1">
      <c r="A66" s="161"/>
      <c r="B66" s="162"/>
      <c r="C66" s="131"/>
      <c r="D66" s="163"/>
      <c r="E66" s="164"/>
      <c r="G66" s="133"/>
      <c r="H66" s="133"/>
      <c r="K66" s="133"/>
      <c r="L66" s="133"/>
    </row>
    <row r="67" spans="1:12" s="120" customFormat="1">
      <c r="A67" s="161"/>
      <c r="B67" s="162"/>
      <c r="C67" s="131"/>
      <c r="D67" s="163"/>
      <c r="E67" s="164"/>
      <c r="G67" s="133"/>
      <c r="H67" s="133"/>
      <c r="K67" s="133"/>
      <c r="L67" s="133"/>
    </row>
    <row r="68" spans="1:12" s="120" customFormat="1">
      <c r="A68" s="161"/>
      <c r="B68" s="162"/>
      <c r="C68" s="131"/>
      <c r="D68" s="163"/>
      <c r="E68" s="164"/>
      <c r="G68" s="133"/>
      <c r="H68" s="133"/>
      <c r="K68" s="133"/>
      <c r="L68" s="133"/>
    </row>
    <row r="69" spans="1:12" s="120" customFormat="1">
      <c r="A69" s="161"/>
      <c r="B69" s="162"/>
      <c r="C69" s="131"/>
      <c r="D69" s="165"/>
      <c r="E69" s="164"/>
      <c r="G69" s="133"/>
      <c r="H69" s="133"/>
      <c r="K69" s="133"/>
      <c r="L69" s="133"/>
    </row>
    <row r="70" spans="1:12" s="120" customFormat="1">
      <c r="A70" s="161"/>
      <c r="B70" s="162"/>
      <c r="C70" s="131"/>
      <c r="D70" s="163"/>
      <c r="E70" s="164"/>
      <c r="G70" s="133"/>
      <c r="H70" s="133"/>
      <c r="K70" s="133"/>
      <c r="L70" s="133"/>
    </row>
  </sheetData>
  <mergeCells count="3">
    <mergeCell ref="A3:A4"/>
    <mergeCell ref="B3:B4"/>
    <mergeCell ref="A36:A37"/>
  </mergeCells>
  <pageMargins left="0.78740157480314965" right="0.59055118110236227" top="0.86614173228346458" bottom="1.1811023622047245" header="0.31496062992125984" footer="0.51181102362204722"/>
  <pageSetup paperSize="9" scale="90" orientation="portrait" r:id="rId1"/>
  <headerFooter alignWithMargins="0">
    <oddFooter>&amp;R&amp;"FuturaTEEMedCon,Običajno"&amp;P/&amp;N</oddFooter>
  </headerFooter>
  <rowBreaks count="2" manualBreakCount="2">
    <brk id="23" max="5" man="1"/>
    <brk id="5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9"/>
  <sheetViews>
    <sheetView view="pageBreakPreview" zoomScaleNormal="100" zoomScaleSheetLayoutView="100" workbookViewId="0">
      <selection activeCell="E8" sqref="E8:E65"/>
    </sheetView>
  </sheetViews>
  <sheetFormatPr defaultColWidth="9.140625" defaultRowHeight="12.75"/>
  <cols>
    <col min="1" max="1" width="5.85546875" style="161" customWidth="1"/>
    <col min="2" max="2" width="45" style="162" customWidth="1"/>
    <col min="3" max="3" width="6" style="131" bestFit="1" customWidth="1"/>
    <col min="4" max="4" width="8.140625" style="163" customWidth="1"/>
    <col min="5" max="5" width="10.7109375" style="164" customWidth="1"/>
    <col min="6" max="6" width="13.28515625" style="120" customWidth="1"/>
    <col min="7" max="8" width="9.140625" style="133"/>
    <col min="9" max="10" width="9.140625" style="120"/>
    <col min="11" max="16384" width="9.140625" style="133"/>
  </cols>
  <sheetData>
    <row r="1" spans="1:10" s="125" customFormat="1" ht="15">
      <c r="A1" s="147" t="s">
        <v>30</v>
      </c>
      <c r="B1" s="148" t="s">
        <v>242</v>
      </c>
      <c r="C1" s="149"/>
      <c r="D1" s="150"/>
      <c r="E1" s="151"/>
      <c r="F1" s="151"/>
      <c r="G1" s="124"/>
      <c r="H1" s="124"/>
    </row>
    <row r="2" spans="1:10" s="120" customFormat="1">
      <c r="A2" s="104"/>
      <c r="B2" s="152"/>
      <c r="C2" s="153"/>
      <c r="D2" s="154"/>
      <c r="E2" s="155"/>
      <c r="F2" s="156"/>
      <c r="G2" s="133"/>
      <c r="H2" s="133"/>
    </row>
    <row r="3" spans="1:10" s="125" customFormat="1">
      <c r="A3" s="433" t="s">
        <v>5</v>
      </c>
      <c r="B3" s="432" t="s">
        <v>200</v>
      </c>
      <c r="C3" s="183" t="s">
        <v>6</v>
      </c>
      <c r="D3" s="184" t="s">
        <v>7</v>
      </c>
      <c r="E3" s="185" t="s">
        <v>8</v>
      </c>
      <c r="F3" s="186" t="s">
        <v>15</v>
      </c>
      <c r="G3" s="124"/>
      <c r="H3" s="124"/>
    </row>
    <row r="4" spans="1:10" s="125" customFormat="1">
      <c r="A4" s="433"/>
      <c r="B4" s="432"/>
      <c r="C4" s="181"/>
      <c r="D4" s="182">
        <v>1</v>
      </c>
      <c r="E4" s="182">
        <v>2</v>
      </c>
      <c r="F4" s="182" t="s">
        <v>285</v>
      </c>
      <c r="G4" s="124"/>
      <c r="H4" s="124"/>
    </row>
    <row r="5" spans="1:10" s="120" customFormat="1">
      <c r="A5" s="187"/>
      <c r="B5" s="188"/>
      <c r="C5" s="189"/>
      <c r="D5" s="190"/>
      <c r="E5" s="191"/>
      <c r="F5" s="192"/>
      <c r="G5" s="133"/>
      <c r="H5" s="133"/>
    </row>
    <row r="6" spans="1:10" s="120" customFormat="1">
      <c r="A6" s="193" t="s">
        <v>9</v>
      </c>
      <c r="B6" s="194" t="s">
        <v>201</v>
      </c>
      <c r="C6" s="195"/>
      <c r="D6" s="196"/>
      <c r="E6" s="197"/>
      <c r="F6" s="197"/>
      <c r="G6" s="133"/>
      <c r="H6" s="133"/>
    </row>
    <row r="7" spans="1:10" s="120" customFormat="1">
      <c r="A7" s="198"/>
      <c r="B7" s="199"/>
      <c r="C7" s="195"/>
      <c r="D7" s="196"/>
      <c r="E7" s="197"/>
      <c r="F7" s="197"/>
      <c r="G7" s="133"/>
      <c r="H7" s="133"/>
    </row>
    <row r="8" spans="1:10" s="120" customFormat="1" ht="63.75">
      <c r="A8" s="200">
        <f>COUNT($A$3:A7)+1</f>
        <v>1</v>
      </c>
      <c r="B8" s="201" t="s">
        <v>202</v>
      </c>
      <c r="C8" s="202" t="s">
        <v>203</v>
      </c>
      <c r="D8" s="203">
        <v>1</v>
      </c>
      <c r="E8" s="204"/>
      <c r="F8" s="205">
        <f>ROUND($D8*E8,2)</f>
        <v>0</v>
      </c>
      <c r="G8" s="133"/>
      <c r="H8" s="133"/>
    </row>
    <row r="9" spans="1:10" s="120" customFormat="1" ht="38.25">
      <c r="A9" s="206">
        <f>COUNT($A$1:A8)+1</f>
        <v>2</v>
      </c>
      <c r="B9" s="207" t="s">
        <v>204</v>
      </c>
      <c r="C9" s="208" t="s">
        <v>203</v>
      </c>
      <c r="D9" s="203">
        <v>1</v>
      </c>
      <c r="E9" s="204"/>
      <c r="F9" s="205">
        <f t="shared" ref="F9:F14" si="0">ROUND($D9*E9,2)</f>
        <v>0</v>
      </c>
      <c r="G9" s="133"/>
      <c r="H9" s="133"/>
    </row>
    <row r="10" spans="1:10" s="120" customFormat="1" ht="14.25">
      <c r="A10" s="206">
        <f>COUNT($A$1:A9)+1</f>
        <v>3</v>
      </c>
      <c r="B10" s="199" t="s">
        <v>21</v>
      </c>
      <c r="C10" s="209" t="s">
        <v>26</v>
      </c>
      <c r="D10" s="210">
        <v>45</v>
      </c>
      <c r="E10" s="205"/>
      <c r="F10" s="205">
        <f t="shared" si="0"/>
        <v>0</v>
      </c>
      <c r="G10" s="133"/>
      <c r="H10" s="133"/>
    </row>
    <row r="11" spans="1:10">
      <c r="A11" s="206">
        <f>COUNT($A$1:A10)+1</f>
        <v>4</v>
      </c>
      <c r="B11" s="211" t="s">
        <v>226</v>
      </c>
      <c r="C11" s="209" t="s">
        <v>2</v>
      </c>
      <c r="D11" s="210">
        <v>2</v>
      </c>
      <c r="E11" s="205"/>
      <c r="F11" s="205">
        <f t="shared" si="0"/>
        <v>0</v>
      </c>
      <c r="G11" s="120"/>
      <c r="I11" s="133"/>
      <c r="J11" s="133"/>
    </row>
    <row r="12" spans="1:10" ht="51">
      <c r="A12" s="187">
        <f>COUNT($A$6:A11)+1</f>
        <v>5</v>
      </c>
      <c r="B12" s="212" t="s">
        <v>111</v>
      </c>
      <c r="C12" s="213" t="s">
        <v>42</v>
      </c>
      <c r="D12" s="214">
        <v>145</v>
      </c>
      <c r="E12" s="215"/>
      <c r="F12" s="205">
        <f t="shared" si="0"/>
        <v>0</v>
      </c>
      <c r="G12" s="120"/>
      <c r="I12" s="133"/>
      <c r="J12" s="133"/>
    </row>
    <row r="13" spans="1:10" ht="14.25">
      <c r="A13" s="187">
        <f>COUNT($A$6:A12)+1</f>
        <v>6</v>
      </c>
      <c r="B13" s="216" t="s">
        <v>112</v>
      </c>
      <c r="C13" s="217" t="s">
        <v>52</v>
      </c>
      <c r="D13" s="214">
        <v>6</v>
      </c>
      <c r="E13" s="215"/>
      <c r="F13" s="205">
        <f t="shared" si="0"/>
        <v>0</v>
      </c>
      <c r="G13" s="120"/>
      <c r="I13" s="133"/>
      <c r="J13" s="133"/>
    </row>
    <row r="14" spans="1:10" ht="63.75">
      <c r="A14" s="218">
        <f>COUNT($A$8:A13)+1</f>
        <v>7</v>
      </c>
      <c r="B14" s="212" t="s">
        <v>116</v>
      </c>
      <c r="C14" s="217" t="s">
        <v>52</v>
      </c>
      <c r="D14" s="219">
        <v>25</v>
      </c>
      <c r="E14" s="220"/>
      <c r="F14" s="205">
        <f t="shared" si="0"/>
        <v>0</v>
      </c>
      <c r="G14" s="120"/>
      <c r="I14" s="133"/>
      <c r="J14" s="133"/>
    </row>
    <row r="15" spans="1:10" s="22" customFormat="1">
      <c r="A15" s="187"/>
      <c r="B15" s="230" t="s">
        <v>205</v>
      </c>
      <c r="C15" s="217"/>
      <c r="D15" s="219"/>
      <c r="E15" s="215"/>
      <c r="F15" s="80">
        <f>SUM(F8:F14)</f>
        <v>0</v>
      </c>
    </row>
    <row r="16" spans="1:10" s="22" customFormat="1">
      <c r="A16" s="187"/>
      <c r="B16" s="230"/>
      <c r="C16" s="217"/>
      <c r="D16" s="219"/>
      <c r="E16" s="215"/>
      <c r="F16" s="80"/>
    </row>
    <row r="17" spans="1:12" s="157" customFormat="1" ht="12.75" customHeight="1">
      <c r="A17" s="300" t="s">
        <v>10</v>
      </c>
      <c r="B17" s="230" t="s">
        <v>4</v>
      </c>
      <c r="C17" s="217"/>
      <c r="D17" s="219"/>
      <c r="E17" s="215"/>
      <c r="F17" s="232"/>
    </row>
    <row r="18" spans="1:12" s="22" customFormat="1">
      <c r="A18" s="300"/>
      <c r="B18" s="230"/>
      <c r="C18" s="217"/>
      <c r="D18" s="219"/>
      <c r="E18" s="215"/>
      <c r="F18" s="232"/>
    </row>
    <row r="19" spans="1:12" s="22" customFormat="1" ht="118.5" customHeight="1">
      <c r="A19" s="225">
        <f>COUNT($A$1:A18)+1</f>
        <v>8</v>
      </c>
      <c r="B19" s="237" t="s">
        <v>253</v>
      </c>
      <c r="C19" s="243" t="s">
        <v>43</v>
      </c>
      <c r="D19" s="219">
        <v>135</v>
      </c>
      <c r="E19" s="232"/>
      <c r="F19" s="205">
        <f>ROUND($D19*E19,2)</f>
        <v>0</v>
      </c>
      <c r="I19" s="121"/>
      <c r="J19" s="121"/>
    </row>
    <row r="20" spans="1:12" s="22" customFormat="1" ht="38.25">
      <c r="A20" s="225">
        <f>COUNT($A$1:A19)+1</f>
        <v>9</v>
      </c>
      <c r="B20" s="216" t="s">
        <v>206</v>
      </c>
      <c r="C20" s="243" t="s">
        <v>43</v>
      </c>
      <c r="D20" s="219">
        <v>2</v>
      </c>
      <c r="E20" s="232"/>
      <c r="F20" s="205">
        <f t="shared" ref="F20:F25" si="1">ROUND($D20*E20,2)</f>
        <v>0</v>
      </c>
    </row>
    <row r="21" spans="1:12" s="22" customFormat="1" ht="120.75" customHeight="1">
      <c r="A21" s="239">
        <f>COUNT($A$1:A20)+1</f>
        <v>10</v>
      </c>
      <c r="B21" s="237" t="s">
        <v>260</v>
      </c>
      <c r="C21" s="243" t="s">
        <v>43</v>
      </c>
      <c r="D21" s="219">
        <v>15</v>
      </c>
      <c r="E21" s="215"/>
      <c r="F21" s="205">
        <f t="shared" si="1"/>
        <v>0</v>
      </c>
    </row>
    <row r="22" spans="1:12" s="158" customFormat="1" ht="25.5">
      <c r="A22" s="239">
        <f>COUNT($A$3:A21)+1</f>
        <v>11</v>
      </c>
      <c r="B22" s="216" t="s">
        <v>207</v>
      </c>
      <c r="C22" s="301" t="s">
        <v>42</v>
      </c>
      <c r="D22" s="219">
        <v>41</v>
      </c>
      <c r="E22" s="232"/>
      <c r="F22" s="205">
        <f t="shared" si="1"/>
        <v>0</v>
      </c>
    </row>
    <row r="23" spans="1:12" s="158" customFormat="1" ht="25.5">
      <c r="A23" s="239">
        <f>COUNT($A$1:A22)+1</f>
        <v>12</v>
      </c>
      <c r="B23" s="241" t="s">
        <v>208</v>
      </c>
      <c r="C23" s="214" t="s">
        <v>203</v>
      </c>
      <c r="D23" s="219">
        <v>1</v>
      </c>
      <c r="E23" s="232"/>
      <c r="F23" s="205">
        <f t="shared" si="1"/>
        <v>0</v>
      </c>
    </row>
    <row r="24" spans="1:12" s="22" customFormat="1" ht="54" customHeight="1">
      <c r="A24" s="239">
        <f>COUNT($A$2:A23)+1</f>
        <v>13</v>
      </c>
      <c r="B24" s="216" t="s">
        <v>152</v>
      </c>
      <c r="C24" s="238" t="s">
        <v>43</v>
      </c>
      <c r="D24" s="223">
        <v>28</v>
      </c>
      <c r="E24" s="235"/>
      <c r="F24" s="205">
        <f t="shared" si="1"/>
        <v>0</v>
      </c>
    </row>
    <row r="25" spans="1:12" s="22" customFormat="1" ht="54.75" customHeight="1">
      <c r="A25" s="239">
        <f>COUNT($A$2:A24)+1</f>
        <v>14</v>
      </c>
      <c r="B25" s="216" t="s">
        <v>40</v>
      </c>
      <c r="C25" s="242" t="s">
        <v>43</v>
      </c>
      <c r="D25" s="244">
        <v>106</v>
      </c>
      <c r="E25" s="235"/>
      <c r="F25" s="205">
        <f t="shared" si="1"/>
        <v>0</v>
      </c>
    </row>
    <row r="26" spans="1:12" s="22" customFormat="1">
      <c r="A26" s="187"/>
      <c r="B26" s="230" t="s">
        <v>3</v>
      </c>
      <c r="C26" s="222"/>
      <c r="D26" s="223"/>
      <c r="E26" s="235"/>
      <c r="F26" s="132">
        <f>SUM(F19:F25)</f>
        <v>0</v>
      </c>
    </row>
    <row r="27" spans="1:12">
      <c r="A27" s="187"/>
      <c r="B27" s="230"/>
      <c r="C27" s="222"/>
      <c r="D27" s="223"/>
      <c r="E27" s="235"/>
      <c r="F27" s="132"/>
      <c r="H27" s="159"/>
      <c r="I27" s="159"/>
      <c r="J27" s="159"/>
      <c r="K27" s="159"/>
      <c r="L27" s="159"/>
    </row>
    <row r="28" spans="1:12" s="22" customFormat="1">
      <c r="A28" s="245" t="s">
        <v>11</v>
      </c>
      <c r="B28" s="230" t="s">
        <v>36</v>
      </c>
      <c r="C28" s="217"/>
      <c r="D28" s="219"/>
      <c r="E28" s="215"/>
      <c r="F28" s="232"/>
    </row>
    <row r="29" spans="1:12" s="22" customFormat="1">
      <c r="A29" s="245"/>
      <c r="B29" s="230"/>
      <c r="C29" s="217"/>
      <c r="D29" s="219"/>
      <c r="E29" s="215"/>
      <c r="F29" s="232"/>
    </row>
    <row r="30" spans="1:12" s="22" customFormat="1" ht="25.5">
      <c r="A30" s="187">
        <f>COUNT($A$1:A29)+1</f>
        <v>15</v>
      </c>
      <c r="B30" s="216" t="s">
        <v>99</v>
      </c>
      <c r="C30" s="243" t="s">
        <v>25</v>
      </c>
      <c r="D30" s="219">
        <v>135</v>
      </c>
      <c r="E30" s="215"/>
      <c r="F30" s="205">
        <f>ROUND($D30*E30,2)</f>
        <v>0</v>
      </c>
    </row>
    <row r="31" spans="1:12" s="22" customFormat="1" ht="51">
      <c r="A31" s="187">
        <f>COUNT($A$1:A30)+1</f>
        <v>16</v>
      </c>
      <c r="B31" s="237" t="s">
        <v>157</v>
      </c>
      <c r="C31" s="243" t="s">
        <v>43</v>
      </c>
      <c r="D31" s="219">
        <v>40</v>
      </c>
      <c r="E31" s="246"/>
      <c r="F31" s="205">
        <f t="shared" ref="F31:F40" si="2">ROUND($D31*E31,2)</f>
        <v>0</v>
      </c>
    </row>
    <row r="32" spans="1:12" s="22" customFormat="1" ht="63.75">
      <c r="A32" s="225">
        <f>COUNT($A$1:A31)+1</f>
        <v>17</v>
      </c>
      <c r="B32" s="247" t="s">
        <v>279</v>
      </c>
      <c r="C32" s="248" t="s">
        <v>24</v>
      </c>
      <c r="D32" s="249">
        <v>79</v>
      </c>
      <c r="E32" s="250"/>
      <c r="F32" s="205">
        <f t="shared" si="2"/>
        <v>0</v>
      </c>
    </row>
    <row r="33" spans="1:10" s="22" customFormat="1" ht="51">
      <c r="A33" s="187">
        <f>COUNT($A$1:A32)+1</f>
        <v>18</v>
      </c>
      <c r="B33" s="216" t="s">
        <v>20</v>
      </c>
      <c r="C33" s="243" t="s">
        <v>25</v>
      </c>
      <c r="D33" s="219">
        <v>150</v>
      </c>
      <c r="E33" s="215"/>
      <c r="F33" s="205">
        <f t="shared" si="2"/>
        <v>0</v>
      </c>
    </row>
    <row r="34" spans="1:10" s="22" customFormat="1" ht="38.25">
      <c r="A34" s="187">
        <f>COUNT($A$1:A33)+1</f>
        <v>19</v>
      </c>
      <c r="B34" s="251" t="s">
        <v>41</v>
      </c>
      <c r="C34" s="252" t="s">
        <v>26</v>
      </c>
      <c r="D34" s="253">
        <v>6</v>
      </c>
      <c r="E34" s="246"/>
      <c r="F34" s="205">
        <f t="shared" si="2"/>
        <v>0</v>
      </c>
    </row>
    <row r="35" spans="1:10" s="22" customFormat="1" ht="25.5">
      <c r="A35" s="187">
        <f>COUNT($A$1:A34)+1</f>
        <v>20</v>
      </c>
      <c r="B35" s="251" t="s">
        <v>102</v>
      </c>
      <c r="C35" s="252" t="s">
        <v>26</v>
      </c>
      <c r="D35" s="253">
        <v>6</v>
      </c>
      <c r="E35" s="246"/>
      <c r="F35" s="205">
        <f t="shared" si="2"/>
        <v>0</v>
      </c>
    </row>
    <row r="36" spans="1:10" s="22" customFormat="1" ht="21.6" customHeight="1">
      <c r="A36" s="429">
        <f>COUNT($A$1:A35)+1</f>
        <v>21</v>
      </c>
      <c r="B36" s="254" t="s">
        <v>44</v>
      </c>
      <c r="C36" s="217"/>
      <c r="D36" s="255"/>
      <c r="E36" s="256"/>
      <c r="F36" s="205">
        <f t="shared" si="2"/>
        <v>0</v>
      </c>
    </row>
    <row r="37" spans="1:10" s="22" customFormat="1" ht="14.25">
      <c r="A37" s="430"/>
      <c r="B37" s="257" t="s">
        <v>105</v>
      </c>
      <c r="C37" s="217" t="s">
        <v>42</v>
      </c>
      <c r="D37" s="255">
        <v>150</v>
      </c>
      <c r="E37" s="215"/>
      <c r="F37" s="205">
        <f t="shared" si="2"/>
        <v>0</v>
      </c>
    </row>
    <row r="38" spans="1:10" s="22" customFormat="1" ht="14.25">
      <c r="A38" s="431"/>
      <c r="B38" s="258" t="s">
        <v>235</v>
      </c>
      <c r="C38" s="217" t="s">
        <v>42</v>
      </c>
      <c r="D38" s="255">
        <v>150</v>
      </c>
      <c r="E38" s="215"/>
      <c r="F38" s="205">
        <f t="shared" si="2"/>
        <v>0</v>
      </c>
    </row>
    <row r="39" spans="1:10" s="22" customFormat="1" ht="76.5">
      <c r="A39" s="187">
        <f>COUNT($A$1:A38)+1</f>
        <v>22</v>
      </c>
      <c r="B39" s="259" t="s">
        <v>225</v>
      </c>
      <c r="C39" s="217" t="s">
        <v>26</v>
      </c>
      <c r="D39" s="255">
        <v>25</v>
      </c>
      <c r="E39" s="256"/>
      <c r="F39" s="205">
        <f t="shared" si="2"/>
        <v>0</v>
      </c>
    </row>
    <row r="40" spans="1:10" s="22" customFormat="1" ht="38.25">
      <c r="A40" s="187">
        <f>COUNT($A$1:A39)+1</f>
        <v>23</v>
      </c>
      <c r="B40" s="260" t="s">
        <v>96</v>
      </c>
      <c r="C40" s="252" t="s">
        <v>25</v>
      </c>
      <c r="D40" s="252">
        <v>45</v>
      </c>
      <c r="E40" s="261"/>
      <c r="F40" s="205">
        <f t="shared" si="2"/>
        <v>0</v>
      </c>
    </row>
    <row r="41" spans="1:10" s="22" customFormat="1">
      <c r="A41" s="187"/>
      <c r="B41" s="230" t="s">
        <v>37</v>
      </c>
      <c r="C41" s="217"/>
      <c r="D41" s="219"/>
      <c r="E41" s="215"/>
      <c r="F41" s="80">
        <f>SUM(F30:F40)</f>
        <v>0</v>
      </c>
    </row>
    <row r="42" spans="1:10" s="22" customFormat="1">
      <c r="A42" s="187"/>
      <c r="B42" s="230"/>
      <c r="C42" s="222"/>
      <c r="D42" s="223"/>
      <c r="E42" s="235"/>
      <c r="F42" s="132"/>
    </row>
    <row r="43" spans="1:10">
      <c r="A43" s="193" t="s">
        <v>12</v>
      </c>
      <c r="B43" s="194" t="s">
        <v>209</v>
      </c>
      <c r="C43" s="195"/>
      <c r="D43" s="196"/>
      <c r="E43" s="197"/>
      <c r="F43" s="205"/>
      <c r="I43" s="133"/>
      <c r="J43" s="133"/>
    </row>
    <row r="44" spans="1:10">
      <c r="A44" s="187"/>
      <c r="B44" s="230"/>
      <c r="C44" s="222"/>
      <c r="D44" s="223"/>
      <c r="E44" s="235"/>
      <c r="F44" s="132"/>
      <c r="I44" s="133"/>
      <c r="J44" s="133"/>
    </row>
    <row r="45" spans="1:10" ht="82.5" customHeight="1">
      <c r="A45" s="434">
        <f>COUNT($A$1:A41)+1</f>
        <v>24</v>
      </c>
      <c r="B45" s="262" t="s">
        <v>210</v>
      </c>
      <c r="C45" s="266"/>
      <c r="D45" s="266"/>
      <c r="E45" s="267"/>
      <c r="F45" s="236"/>
      <c r="I45" s="133"/>
      <c r="J45" s="133"/>
    </row>
    <row r="46" spans="1:10" s="22" customFormat="1" ht="14.25">
      <c r="A46" s="435"/>
      <c r="B46" s="268" t="s">
        <v>249</v>
      </c>
      <c r="C46" s="266" t="s">
        <v>52</v>
      </c>
      <c r="D46" s="255">
        <v>45</v>
      </c>
      <c r="E46" s="267"/>
      <c r="F46" s="205">
        <f>ROUND($D46*E46,2)</f>
        <v>0</v>
      </c>
    </row>
    <row r="47" spans="1:10" s="22" customFormat="1" ht="63.75">
      <c r="A47" s="265">
        <f>COUNT($A$1:A46)+1</f>
        <v>25</v>
      </c>
      <c r="B47" s="269" t="s">
        <v>250</v>
      </c>
      <c r="C47" s="266" t="s">
        <v>2</v>
      </c>
      <c r="D47" s="266">
        <v>1</v>
      </c>
      <c r="E47" s="267"/>
      <c r="F47" s="205">
        <f t="shared" ref="F47:F58" si="3">ROUND($D47*E47,2)</f>
        <v>0</v>
      </c>
    </row>
    <row r="48" spans="1:10" s="22" customFormat="1" ht="63.75">
      <c r="A48" s="239">
        <f>COUNT($A$3:A47)+1</f>
        <v>26</v>
      </c>
      <c r="B48" s="269" t="s">
        <v>224</v>
      </c>
      <c r="C48" s="266" t="s">
        <v>2</v>
      </c>
      <c r="D48" s="266">
        <v>1</v>
      </c>
      <c r="E48" s="267"/>
      <c r="F48" s="205">
        <f t="shared" si="3"/>
        <v>0</v>
      </c>
    </row>
    <row r="49" spans="1:10" s="22" customFormat="1" ht="63.75">
      <c r="A49" s="429">
        <f>COUNT($A$1:A48)+1</f>
        <v>27</v>
      </c>
      <c r="B49" s="237" t="s">
        <v>211</v>
      </c>
      <c r="C49" s="302"/>
      <c r="D49" s="271"/>
      <c r="E49" s="272"/>
      <c r="F49" s="205"/>
    </row>
    <row r="50" spans="1:10" s="22" customFormat="1">
      <c r="A50" s="430"/>
      <c r="B50" s="273" t="s">
        <v>212</v>
      </c>
      <c r="C50" s="302" t="s">
        <v>2</v>
      </c>
      <c r="D50" s="271">
        <v>1</v>
      </c>
      <c r="E50" s="272"/>
      <c r="F50" s="205"/>
    </row>
    <row r="51" spans="1:10" s="22" customFormat="1">
      <c r="A51" s="430"/>
      <c r="B51" s="273" t="s">
        <v>223</v>
      </c>
      <c r="C51" s="302" t="s">
        <v>2</v>
      </c>
      <c r="D51" s="271">
        <v>1</v>
      </c>
      <c r="E51" s="272"/>
      <c r="F51" s="205"/>
    </row>
    <row r="52" spans="1:10" s="22" customFormat="1">
      <c r="A52" s="430"/>
      <c r="B52" s="274" t="s">
        <v>213</v>
      </c>
      <c r="C52" s="302" t="s">
        <v>2</v>
      </c>
      <c r="D52" s="271">
        <v>1</v>
      </c>
      <c r="E52" s="272"/>
      <c r="F52" s="205"/>
    </row>
    <row r="53" spans="1:10" s="22" customFormat="1">
      <c r="A53" s="431"/>
      <c r="B53" s="275"/>
      <c r="C53" s="304" t="s">
        <v>203</v>
      </c>
      <c r="D53" s="271">
        <v>1</v>
      </c>
      <c r="E53" s="272"/>
      <c r="F53" s="205">
        <f t="shared" si="3"/>
        <v>0</v>
      </c>
    </row>
    <row r="54" spans="1:10" s="22" customFormat="1" ht="63.75">
      <c r="A54" s="429">
        <f>COUNT($A$1:A53)+1</f>
        <v>28</v>
      </c>
      <c r="B54" s="237" t="s">
        <v>252</v>
      </c>
      <c r="C54" s="302"/>
      <c r="D54" s="271"/>
      <c r="E54" s="272"/>
      <c r="F54" s="205"/>
    </row>
    <row r="55" spans="1:10" s="22" customFormat="1">
      <c r="A55" s="430"/>
      <c r="B55" s="273" t="s">
        <v>212</v>
      </c>
      <c r="C55" s="302" t="s">
        <v>2</v>
      </c>
      <c r="D55" s="271">
        <v>1</v>
      </c>
      <c r="E55" s="272"/>
      <c r="F55" s="205"/>
    </row>
    <row r="56" spans="1:10" s="22" customFormat="1">
      <c r="A56" s="430"/>
      <c r="B56" s="273" t="s">
        <v>223</v>
      </c>
      <c r="C56" s="302" t="s">
        <v>2</v>
      </c>
      <c r="D56" s="271">
        <v>1</v>
      </c>
      <c r="E56" s="272"/>
      <c r="F56" s="205"/>
    </row>
    <row r="57" spans="1:10" s="22" customFormat="1">
      <c r="A57" s="430"/>
      <c r="B57" s="274" t="s">
        <v>213</v>
      </c>
      <c r="C57" s="302" t="s">
        <v>2</v>
      </c>
      <c r="D57" s="271">
        <v>1</v>
      </c>
      <c r="E57" s="272"/>
      <c r="F57" s="205"/>
    </row>
    <row r="58" spans="1:10" s="22" customFormat="1">
      <c r="A58" s="431"/>
      <c r="B58" s="275"/>
      <c r="C58" s="304" t="s">
        <v>203</v>
      </c>
      <c r="D58" s="271">
        <v>1</v>
      </c>
      <c r="E58" s="272"/>
      <c r="F58" s="205">
        <f t="shared" si="3"/>
        <v>0</v>
      </c>
    </row>
    <row r="59" spans="1:10">
      <c r="A59" s="225"/>
      <c r="B59" s="276" t="s">
        <v>214</v>
      </c>
      <c r="C59" s="217"/>
      <c r="D59" s="219"/>
      <c r="E59" s="215"/>
      <c r="F59" s="80">
        <f>SUM(F46:F58)</f>
        <v>0</v>
      </c>
    </row>
    <row r="60" spans="1:10">
      <c r="A60" s="225"/>
      <c r="B60" s="231"/>
      <c r="C60" s="217"/>
      <c r="D60" s="219"/>
      <c r="E60" s="232"/>
      <c r="F60" s="233"/>
    </row>
    <row r="61" spans="1:10">
      <c r="A61" s="277" t="s">
        <v>182</v>
      </c>
      <c r="B61" s="276" t="s">
        <v>215</v>
      </c>
      <c r="C61" s="217"/>
      <c r="D61" s="219"/>
      <c r="E61" s="232"/>
      <c r="F61" s="233"/>
    </row>
    <row r="62" spans="1:10" s="124" customFormat="1">
      <c r="A62" s="278"/>
      <c r="B62" s="276"/>
      <c r="C62" s="217"/>
      <c r="D62" s="219"/>
      <c r="E62" s="232"/>
      <c r="F62" s="233"/>
      <c r="I62" s="125"/>
      <c r="J62" s="125"/>
    </row>
    <row r="63" spans="1:10" s="160" customFormat="1" ht="25.5">
      <c r="A63" s="187">
        <f>COUNT($A$1:A62)+1</f>
        <v>29</v>
      </c>
      <c r="B63" s="237" t="s">
        <v>216</v>
      </c>
      <c r="C63" s="279" t="s">
        <v>26</v>
      </c>
      <c r="D63" s="280">
        <f>D10</f>
        <v>45</v>
      </c>
      <c r="E63" s="192"/>
      <c r="F63" s="205">
        <f>ROUND($D63*E63,2)</f>
        <v>0</v>
      </c>
    </row>
    <row r="64" spans="1:10" s="22" customFormat="1" ht="42" customHeight="1">
      <c r="A64" s="239">
        <f>COUNT($A$3:A63)+1</f>
        <v>30</v>
      </c>
      <c r="B64" s="237" t="s">
        <v>217</v>
      </c>
      <c r="C64" s="281" t="s">
        <v>26</v>
      </c>
      <c r="D64" s="282">
        <f>D63</f>
        <v>45</v>
      </c>
      <c r="E64" s="283"/>
      <c r="F64" s="205">
        <f t="shared" ref="F64:F65" si="4">ROUND($D64*E64,2)</f>
        <v>0</v>
      </c>
      <c r="I64" s="121"/>
      <c r="J64" s="121"/>
    </row>
    <row r="65" spans="1:12" ht="38.25">
      <c r="A65" s="218">
        <f>COUNT($A$5:A64)+1</f>
        <v>31</v>
      </c>
      <c r="B65" s="284" t="s">
        <v>234</v>
      </c>
      <c r="C65" s="285" t="s">
        <v>16</v>
      </c>
      <c r="D65" s="285">
        <v>1</v>
      </c>
      <c r="E65" s="286"/>
      <c r="F65" s="205">
        <f t="shared" si="4"/>
        <v>0</v>
      </c>
    </row>
    <row r="66" spans="1:12" s="22" customFormat="1">
      <c r="A66" s="187"/>
      <c r="B66" s="287" t="s">
        <v>218</v>
      </c>
      <c r="C66" s="222"/>
      <c r="D66" s="223"/>
      <c r="E66" s="235"/>
      <c r="F66" s="132">
        <f>SUM(F63:F65)</f>
        <v>0</v>
      </c>
      <c r="I66" s="121"/>
      <c r="J66" s="121"/>
    </row>
    <row r="67" spans="1:12" s="22" customFormat="1">
      <c r="A67" s="225"/>
      <c r="B67" s="231"/>
      <c r="C67" s="222"/>
      <c r="D67" s="223"/>
      <c r="E67" s="236"/>
      <c r="F67" s="205"/>
      <c r="I67" s="121"/>
      <c r="J67" s="121"/>
    </row>
    <row r="68" spans="1:12" s="22" customFormat="1">
      <c r="A68" s="245" t="s">
        <v>219</v>
      </c>
      <c r="B68" s="287" t="s">
        <v>220</v>
      </c>
      <c r="C68" s="222"/>
      <c r="D68" s="288">
        <v>0.1</v>
      </c>
      <c r="E68" s="236"/>
      <c r="F68" s="132">
        <f>(F15+F26+F41+F59+F66)*$D68</f>
        <v>0</v>
      </c>
      <c r="I68" s="121"/>
      <c r="J68" s="121"/>
    </row>
    <row r="69" spans="1:12" s="22" customFormat="1">
      <c r="A69" s="225"/>
      <c r="B69" s="231"/>
      <c r="C69" s="222"/>
      <c r="D69" s="223"/>
      <c r="E69" s="236"/>
      <c r="F69" s="205"/>
      <c r="I69" s="121"/>
      <c r="J69" s="121"/>
    </row>
    <row r="70" spans="1:12" s="22" customFormat="1">
      <c r="A70" s="225"/>
      <c r="B70" s="276" t="s">
        <v>23</v>
      </c>
      <c r="C70" s="222"/>
      <c r="D70" s="223"/>
      <c r="E70" s="236"/>
      <c r="F70" s="205"/>
      <c r="I70" s="121"/>
      <c r="J70" s="121"/>
    </row>
    <row r="71" spans="1:12" s="22" customFormat="1">
      <c r="A71" s="289" t="s">
        <v>9</v>
      </c>
      <c r="B71" s="290" t="s">
        <v>221</v>
      </c>
      <c r="C71" s="222"/>
      <c r="D71" s="291"/>
      <c r="E71" s="236"/>
      <c r="F71" s="236">
        <f>+F15</f>
        <v>0</v>
      </c>
      <c r="I71" s="121"/>
      <c r="J71" s="121"/>
    </row>
    <row r="72" spans="1:12" s="22" customFormat="1">
      <c r="A72" s="289" t="s">
        <v>10</v>
      </c>
      <c r="B72" s="292" t="s">
        <v>4</v>
      </c>
      <c r="C72" s="222"/>
      <c r="D72" s="291"/>
      <c r="E72" s="236"/>
      <c r="F72" s="236">
        <f>F26</f>
        <v>0</v>
      </c>
      <c r="I72" s="121"/>
      <c r="J72" s="121"/>
    </row>
    <row r="73" spans="1:12" s="22" customFormat="1">
      <c r="A73" s="289" t="s">
        <v>11</v>
      </c>
      <c r="B73" s="292" t="s">
        <v>222</v>
      </c>
      <c r="C73" s="222"/>
      <c r="D73" s="291"/>
      <c r="E73" s="236"/>
      <c r="F73" s="236">
        <f>F41</f>
        <v>0</v>
      </c>
      <c r="I73" s="121"/>
      <c r="J73" s="121"/>
    </row>
    <row r="74" spans="1:12" s="22" customFormat="1">
      <c r="A74" s="289" t="s">
        <v>12</v>
      </c>
      <c r="B74" s="292" t="s">
        <v>209</v>
      </c>
      <c r="C74" s="222"/>
      <c r="D74" s="291"/>
      <c r="E74" s="236"/>
      <c r="F74" s="236">
        <f>+F59</f>
        <v>0</v>
      </c>
      <c r="I74" s="121"/>
      <c r="J74" s="121"/>
    </row>
    <row r="75" spans="1:12" s="22" customFormat="1">
      <c r="A75" s="289" t="s">
        <v>182</v>
      </c>
      <c r="B75" s="292" t="s">
        <v>215</v>
      </c>
      <c r="C75" s="222"/>
      <c r="D75" s="291"/>
      <c r="E75" s="236"/>
      <c r="F75" s="236">
        <f>+F66</f>
        <v>0</v>
      </c>
      <c r="I75" s="121"/>
      <c r="J75" s="121"/>
    </row>
    <row r="76" spans="1:12" s="22" customFormat="1">
      <c r="A76" s="289" t="s">
        <v>219</v>
      </c>
      <c r="B76" s="292" t="s">
        <v>220</v>
      </c>
      <c r="C76" s="222"/>
      <c r="D76" s="291"/>
      <c r="E76" s="236"/>
      <c r="F76" s="236">
        <f>+F68</f>
        <v>0</v>
      </c>
      <c r="I76" s="121"/>
      <c r="J76" s="121"/>
    </row>
    <row r="77" spans="1:12">
      <c r="A77" s="289"/>
      <c r="B77" s="293" t="s">
        <v>271</v>
      </c>
      <c r="C77" s="222"/>
      <c r="D77" s="294"/>
      <c r="E77" s="236"/>
      <c r="F77" s="132">
        <f>SUM(F71:F76)</f>
        <v>0</v>
      </c>
    </row>
    <row r="80" spans="1:12" s="120" customFormat="1">
      <c r="A80" s="161"/>
      <c r="B80" s="162"/>
      <c r="C80" s="131"/>
      <c r="D80" s="163"/>
      <c r="E80" s="164"/>
      <c r="G80" s="133"/>
      <c r="H80" s="133"/>
      <c r="K80" s="133"/>
      <c r="L80" s="133"/>
    </row>
    <row r="81" spans="1:12" s="120" customFormat="1">
      <c r="A81" s="161"/>
      <c r="B81" s="162"/>
      <c r="C81" s="131"/>
      <c r="D81" s="163"/>
      <c r="E81" s="164"/>
      <c r="G81" s="133"/>
      <c r="H81" s="133"/>
      <c r="K81" s="133"/>
      <c r="L81" s="133"/>
    </row>
    <row r="82" spans="1:12" s="120" customFormat="1">
      <c r="A82" s="161"/>
      <c r="B82" s="162"/>
      <c r="C82" s="131"/>
      <c r="D82" s="163"/>
      <c r="E82" s="164"/>
      <c r="G82" s="133"/>
      <c r="H82" s="133"/>
      <c r="K82" s="133"/>
      <c r="L82" s="133"/>
    </row>
    <row r="83" spans="1:12" s="120" customFormat="1">
      <c r="A83" s="161"/>
      <c r="B83" s="162"/>
      <c r="C83" s="131"/>
      <c r="D83" s="163"/>
      <c r="E83" s="164"/>
      <c r="G83" s="133"/>
      <c r="H83" s="133"/>
      <c r="K83" s="133"/>
      <c r="L83" s="133"/>
    </row>
    <row r="84" spans="1:12" s="120" customFormat="1">
      <c r="A84" s="161"/>
      <c r="B84" s="162"/>
      <c r="C84" s="131"/>
      <c r="D84" s="163"/>
      <c r="E84" s="164"/>
      <c r="G84" s="133"/>
      <c r="H84" s="133"/>
      <c r="K84" s="133"/>
      <c r="L84" s="133"/>
    </row>
    <row r="85" spans="1:12" s="120" customFormat="1">
      <c r="A85" s="161"/>
      <c r="B85" s="162"/>
      <c r="C85" s="131"/>
      <c r="D85" s="163"/>
      <c r="E85" s="164"/>
      <c r="G85" s="133"/>
      <c r="H85" s="133"/>
      <c r="K85" s="133"/>
      <c r="L85" s="133"/>
    </row>
    <row r="86" spans="1:12" s="120" customFormat="1">
      <c r="A86" s="161"/>
      <c r="B86" s="162"/>
      <c r="C86" s="131"/>
      <c r="D86" s="163"/>
      <c r="E86" s="164"/>
      <c r="G86" s="133"/>
      <c r="H86" s="133"/>
      <c r="K86" s="133"/>
      <c r="L86" s="133"/>
    </row>
    <row r="87" spans="1:12" s="120" customFormat="1">
      <c r="A87" s="161"/>
      <c r="B87" s="162"/>
      <c r="C87" s="131"/>
      <c r="D87" s="163"/>
      <c r="E87" s="164"/>
      <c r="G87" s="133"/>
      <c r="H87" s="133"/>
      <c r="K87" s="133"/>
      <c r="L87" s="133"/>
    </row>
    <row r="88" spans="1:12" s="120" customFormat="1">
      <c r="A88" s="161"/>
      <c r="B88" s="162"/>
      <c r="C88" s="131"/>
      <c r="D88" s="165"/>
      <c r="E88" s="164"/>
      <c r="G88" s="133"/>
      <c r="H88" s="133"/>
      <c r="K88" s="133"/>
      <c r="L88" s="133"/>
    </row>
    <row r="89" spans="1:12" s="120" customFormat="1">
      <c r="A89" s="161"/>
      <c r="B89" s="162"/>
      <c r="C89" s="131"/>
      <c r="D89" s="163"/>
      <c r="E89" s="164"/>
      <c r="G89" s="133"/>
      <c r="H89" s="133"/>
      <c r="K89" s="133"/>
      <c r="L89" s="133"/>
    </row>
  </sheetData>
  <mergeCells count="6">
    <mergeCell ref="A3:A4"/>
    <mergeCell ref="B3:B4"/>
    <mergeCell ref="A45:A46"/>
    <mergeCell ref="A49:A53"/>
    <mergeCell ref="A54:A58"/>
    <mergeCell ref="A36:A38"/>
  </mergeCells>
  <pageMargins left="0.78740157480314965" right="0.59055118110236227" top="0.86614173228346458" bottom="1.1811023622047245" header="0.31496062992125984" footer="0.51181102362204722"/>
  <pageSetup paperSize="9" scale="90" orientation="portrait" r:id="rId1"/>
  <headerFooter alignWithMargins="0">
    <oddFooter>&amp;R&amp;"FuturaTEEMedCon,Običajno"&amp;P/&amp;N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2"/>
  <sheetViews>
    <sheetView view="pageBreakPreview" zoomScaleNormal="100" zoomScaleSheetLayoutView="100" workbookViewId="0">
      <selection activeCell="E8" sqref="E8:E49"/>
    </sheetView>
  </sheetViews>
  <sheetFormatPr defaultColWidth="9.140625" defaultRowHeight="12.75"/>
  <cols>
    <col min="1" max="1" width="5.85546875" style="161" customWidth="1"/>
    <col min="2" max="2" width="45" style="162" customWidth="1"/>
    <col min="3" max="3" width="6" style="131" bestFit="1" customWidth="1"/>
    <col min="4" max="4" width="8.140625" style="163" customWidth="1"/>
    <col min="5" max="5" width="10.7109375" style="164" customWidth="1"/>
    <col min="6" max="6" width="13.28515625" style="120" customWidth="1"/>
    <col min="7" max="8" width="9.140625" style="133"/>
    <col min="9" max="10" width="9.140625" style="120"/>
    <col min="11" max="16384" width="9.140625" style="133"/>
  </cols>
  <sheetData>
    <row r="1" spans="1:10" s="125" customFormat="1" ht="15">
      <c r="A1" s="147" t="s">
        <v>31</v>
      </c>
      <c r="B1" s="148" t="s">
        <v>243</v>
      </c>
      <c r="C1" s="149"/>
      <c r="D1" s="150"/>
      <c r="E1" s="151"/>
      <c r="F1" s="151"/>
      <c r="G1" s="124"/>
      <c r="H1" s="124"/>
    </row>
    <row r="2" spans="1:10" s="120" customFormat="1">
      <c r="A2" s="104"/>
      <c r="B2" s="152"/>
      <c r="C2" s="153"/>
      <c r="D2" s="154"/>
      <c r="E2" s="155"/>
      <c r="F2" s="156"/>
      <c r="G2" s="133"/>
      <c r="H2" s="133"/>
    </row>
    <row r="3" spans="1:10" s="125" customFormat="1">
      <c r="A3" s="433" t="s">
        <v>5</v>
      </c>
      <c r="B3" s="432" t="s">
        <v>200</v>
      </c>
      <c r="C3" s="183" t="s">
        <v>6</v>
      </c>
      <c r="D3" s="184" t="s">
        <v>7</v>
      </c>
      <c r="E3" s="185" t="s">
        <v>8</v>
      </c>
      <c r="F3" s="186" t="s">
        <v>15</v>
      </c>
      <c r="G3" s="124"/>
      <c r="H3" s="124"/>
    </row>
    <row r="4" spans="1:10" s="120" customFormat="1">
      <c r="A4" s="433"/>
      <c r="B4" s="432"/>
      <c r="C4" s="181"/>
      <c r="D4" s="182">
        <v>1</v>
      </c>
      <c r="E4" s="182">
        <v>2</v>
      </c>
      <c r="F4" s="182" t="s">
        <v>285</v>
      </c>
      <c r="G4" s="133"/>
      <c r="H4" s="133"/>
    </row>
    <row r="5" spans="1:10" s="120" customFormat="1">
      <c r="A5" s="187"/>
      <c r="B5" s="188"/>
      <c r="C5" s="189"/>
      <c r="D5" s="190"/>
      <c r="E5" s="191"/>
      <c r="F5" s="192"/>
      <c r="G5" s="133"/>
      <c r="H5" s="133"/>
    </row>
    <row r="6" spans="1:10" s="120" customFormat="1">
      <c r="A6" s="193" t="s">
        <v>9</v>
      </c>
      <c r="B6" s="194" t="s">
        <v>201</v>
      </c>
      <c r="C6" s="195"/>
      <c r="D6" s="196"/>
      <c r="E6" s="197"/>
      <c r="F6" s="197"/>
      <c r="G6" s="133"/>
      <c r="H6" s="133"/>
    </row>
    <row r="7" spans="1:10" s="120" customFormat="1">
      <c r="A7" s="198"/>
      <c r="B7" s="199"/>
      <c r="C7" s="195"/>
      <c r="D7" s="196"/>
      <c r="E7" s="197"/>
      <c r="F7" s="197"/>
      <c r="G7" s="133"/>
      <c r="H7" s="133"/>
    </row>
    <row r="8" spans="1:10" s="120" customFormat="1" ht="63.75">
      <c r="A8" s="200">
        <f>COUNT($A$3:A7)+1</f>
        <v>1</v>
      </c>
      <c r="B8" s="201" t="s">
        <v>202</v>
      </c>
      <c r="C8" s="252" t="s">
        <v>203</v>
      </c>
      <c r="D8" s="297">
        <v>1</v>
      </c>
      <c r="E8" s="177"/>
      <c r="F8" s="233">
        <f>ROUND($D8*E8,2)</f>
        <v>0</v>
      </c>
      <c r="G8" s="133"/>
      <c r="H8" s="133"/>
    </row>
    <row r="9" spans="1:10" s="120" customFormat="1" ht="38.25">
      <c r="A9" s="206">
        <f>COUNT($A$1:A8)+1</f>
        <v>2</v>
      </c>
      <c r="B9" s="207" t="s">
        <v>204</v>
      </c>
      <c r="C9" s="298" t="s">
        <v>203</v>
      </c>
      <c r="D9" s="297">
        <v>1</v>
      </c>
      <c r="E9" s="177"/>
      <c r="F9" s="233">
        <f t="shared" ref="F9:F14" si="0">+$D9*E9</f>
        <v>0</v>
      </c>
      <c r="G9" s="133"/>
      <c r="H9" s="133"/>
    </row>
    <row r="10" spans="1:10" s="120" customFormat="1" ht="14.25">
      <c r="A10" s="206">
        <f>COUNT($A$1:A9)+1</f>
        <v>3</v>
      </c>
      <c r="B10" s="199" t="s">
        <v>21</v>
      </c>
      <c r="C10" s="281" t="s">
        <v>26</v>
      </c>
      <c r="D10" s="299">
        <v>26</v>
      </c>
      <c r="E10" s="233"/>
      <c r="F10" s="233">
        <f t="shared" si="0"/>
        <v>0</v>
      </c>
      <c r="G10" s="133"/>
      <c r="H10" s="133"/>
    </row>
    <row r="11" spans="1:10">
      <c r="A11" s="206">
        <f>COUNT($A$1:A10)+1</f>
        <v>4</v>
      </c>
      <c r="B11" s="211" t="s">
        <v>226</v>
      </c>
      <c r="C11" s="281" t="s">
        <v>2</v>
      </c>
      <c r="D11" s="299">
        <v>2</v>
      </c>
      <c r="E11" s="233"/>
      <c r="F11" s="233">
        <f t="shared" si="0"/>
        <v>0</v>
      </c>
      <c r="G11" s="120"/>
      <c r="I11" s="133"/>
      <c r="J11" s="133"/>
    </row>
    <row r="12" spans="1:10" ht="38.25">
      <c r="A12" s="225">
        <f>COUNT($A$1:A11)+1</f>
        <v>5</v>
      </c>
      <c r="B12" s="226" t="s">
        <v>276</v>
      </c>
      <c r="C12" s="217" t="s">
        <v>52</v>
      </c>
      <c r="D12" s="219">
        <v>10</v>
      </c>
      <c r="E12" s="220"/>
      <c r="F12" s="233">
        <f t="shared" si="0"/>
        <v>0</v>
      </c>
      <c r="G12" s="120"/>
      <c r="I12" s="133"/>
      <c r="J12" s="133"/>
    </row>
    <row r="13" spans="1:10" ht="25.5">
      <c r="A13" s="206">
        <f>COUNT($A$1:A12)+1</f>
        <v>6</v>
      </c>
      <c r="B13" s="211" t="s">
        <v>277</v>
      </c>
      <c r="C13" s="281" t="s">
        <v>2</v>
      </c>
      <c r="D13" s="299">
        <v>6</v>
      </c>
      <c r="E13" s="233"/>
      <c r="F13" s="233">
        <f t="shared" si="0"/>
        <v>0</v>
      </c>
      <c r="G13" s="120"/>
      <c r="I13" s="133"/>
      <c r="J13" s="133"/>
    </row>
    <row r="14" spans="1:10" ht="25.5">
      <c r="A14" s="206">
        <f>COUNT($A$1:A13)+1</f>
        <v>7</v>
      </c>
      <c r="B14" s="211" t="s">
        <v>278</v>
      </c>
      <c r="C14" s="217" t="s">
        <v>52</v>
      </c>
      <c r="D14" s="219">
        <v>2</v>
      </c>
      <c r="E14" s="233"/>
      <c r="F14" s="233">
        <f t="shared" si="0"/>
        <v>0</v>
      </c>
      <c r="G14" s="120"/>
      <c r="I14" s="133"/>
      <c r="J14" s="133"/>
    </row>
    <row r="15" spans="1:10" s="22" customFormat="1">
      <c r="A15" s="187"/>
      <c r="B15" s="230" t="s">
        <v>205</v>
      </c>
      <c r="C15" s="217"/>
      <c r="D15" s="219"/>
      <c r="E15" s="215"/>
      <c r="F15" s="80">
        <f>SUM(F8:F14)</f>
        <v>0</v>
      </c>
    </row>
    <row r="16" spans="1:10" s="22" customFormat="1">
      <c r="A16" s="225"/>
      <c r="B16" s="231"/>
      <c r="C16" s="222"/>
      <c r="D16" s="223"/>
      <c r="E16" s="236"/>
      <c r="F16" s="205"/>
    </row>
    <row r="17" spans="1:12" s="157" customFormat="1" ht="12.75" customHeight="1">
      <c r="A17" s="234" t="s">
        <v>10</v>
      </c>
      <c r="B17" s="230" t="s">
        <v>4</v>
      </c>
      <c r="C17" s="222"/>
      <c r="D17" s="223"/>
      <c r="E17" s="235"/>
      <c r="F17" s="236"/>
    </row>
    <row r="18" spans="1:12" s="22" customFormat="1">
      <c r="A18" s="234"/>
      <c r="B18" s="230"/>
      <c r="C18" s="222"/>
      <c r="D18" s="223"/>
      <c r="E18" s="235"/>
      <c r="F18" s="236"/>
    </row>
    <row r="19" spans="1:12" s="22" customFormat="1" ht="38.25">
      <c r="A19" s="225">
        <f>COUNT($A$1:A16)+1</f>
        <v>8</v>
      </c>
      <c r="B19" s="237" t="s">
        <v>254</v>
      </c>
      <c r="C19" s="238" t="s">
        <v>43</v>
      </c>
      <c r="D19" s="223">
        <v>17</v>
      </c>
      <c r="E19" s="236"/>
      <c r="F19" s="233">
        <f>ROUND($D19*E19,2)</f>
        <v>0</v>
      </c>
    </row>
    <row r="20" spans="1:12" s="22" customFormat="1" ht="114" customHeight="1">
      <c r="A20" s="225">
        <f>COUNT($A$1:A19)+1</f>
        <v>9</v>
      </c>
      <c r="B20" s="237" t="s">
        <v>253</v>
      </c>
      <c r="C20" s="238" t="s">
        <v>43</v>
      </c>
      <c r="D20" s="223">
        <v>72</v>
      </c>
      <c r="E20" s="236"/>
      <c r="F20" s="233">
        <f t="shared" ref="F20:F29" si="1">ROUND($D20*E20,2)</f>
        <v>0</v>
      </c>
      <c r="I20" s="121"/>
      <c r="J20" s="121"/>
    </row>
    <row r="21" spans="1:12" s="22" customFormat="1" ht="38.25">
      <c r="A21" s="225">
        <f>COUNT($A$1:A20)+1</f>
        <v>10</v>
      </c>
      <c r="B21" s="216" t="s">
        <v>206</v>
      </c>
      <c r="C21" s="238" t="s">
        <v>43</v>
      </c>
      <c r="D21" s="223">
        <v>1</v>
      </c>
      <c r="E21" s="236"/>
      <c r="F21" s="233">
        <f t="shared" si="1"/>
        <v>0</v>
      </c>
    </row>
    <row r="22" spans="1:12" s="22" customFormat="1" ht="120.75" customHeight="1">
      <c r="A22" s="239">
        <f>COUNT($A$1:A21)+1</f>
        <v>11</v>
      </c>
      <c r="B22" s="237" t="s">
        <v>260</v>
      </c>
      <c r="C22" s="238" t="s">
        <v>43</v>
      </c>
      <c r="D22" s="223">
        <v>3</v>
      </c>
      <c r="E22" s="235"/>
      <c r="F22" s="233">
        <f t="shared" si="1"/>
        <v>0</v>
      </c>
    </row>
    <row r="23" spans="1:12" s="158" customFormat="1" ht="25.5">
      <c r="A23" s="239">
        <f>COUNT($A$3:A22)+1</f>
        <v>12</v>
      </c>
      <c r="B23" s="216" t="s">
        <v>207</v>
      </c>
      <c r="C23" s="240" t="s">
        <v>42</v>
      </c>
      <c r="D23" s="223">
        <v>24</v>
      </c>
      <c r="E23" s="236"/>
      <c r="F23" s="233">
        <f t="shared" si="1"/>
        <v>0</v>
      </c>
    </row>
    <row r="24" spans="1:12" s="158" customFormat="1" ht="25.5">
      <c r="A24" s="239">
        <f>COUNT($A$1:A23)+1</f>
        <v>13</v>
      </c>
      <c r="B24" s="241" t="s">
        <v>208</v>
      </c>
      <c r="C24" s="214" t="s">
        <v>203</v>
      </c>
      <c r="D24" s="219">
        <v>1</v>
      </c>
      <c r="E24" s="232"/>
      <c r="F24" s="233">
        <f t="shared" si="1"/>
        <v>0</v>
      </c>
    </row>
    <row r="25" spans="1:12" s="158" customFormat="1" ht="25.5">
      <c r="A25" s="239">
        <f>COUNT($A$2:A24)+1</f>
        <v>14</v>
      </c>
      <c r="B25" s="216" t="s">
        <v>255</v>
      </c>
      <c r="C25" s="243" t="s">
        <v>43</v>
      </c>
      <c r="D25" s="219">
        <v>16</v>
      </c>
      <c r="E25" s="215"/>
      <c r="F25" s="233">
        <f t="shared" si="1"/>
        <v>0</v>
      </c>
    </row>
    <row r="26" spans="1:12" s="22" customFormat="1" ht="54" customHeight="1">
      <c r="A26" s="239">
        <f>COUNT($A$2:A25)+1</f>
        <v>15</v>
      </c>
      <c r="B26" s="216" t="s">
        <v>152</v>
      </c>
      <c r="C26" s="243" t="s">
        <v>43</v>
      </c>
      <c r="D26" s="219">
        <v>57</v>
      </c>
      <c r="E26" s="215"/>
      <c r="F26" s="233">
        <f t="shared" si="1"/>
        <v>0</v>
      </c>
    </row>
    <row r="27" spans="1:12" s="22" customFormat="1" ht="49.15" customHeight="1">
      <c r="A27" s="239">
        <f>COUNT($A$2:A26)+1</f>
        <v>16</v>
      </c>
      <c r="B27" s="216" t="s">
        <v>40</v>
      </c>
      <c r="C27" s="214" t="s">
        <v>43</v>
      </c>
      <c r="D27" s="244">
        <v>16</v>
      </c>
      <c r="E27" s="215"/>
      <c r="F27" s="233">
        <f t="shared" si="1"/>
        <v>0</v>
      </c>
    </row>
    <row r="28" spans="1:12" s="22" customFormat="1" ht="51">
      <c r="A28" s="305">
        <f>COUNT($A$4:A27)+1</f>
        <v>17</v>
      </c>
      <c r="B28" s="216" t="s">
        <v>229</v>
      </c>
      <c r="C28" s="306" t="s">
        <v>43</v>
      </c>
      <c r="D28" s="307">
        <v>4</v>
      </c>
      <c r="E28" s="215"/>
      <c r="F28" s="233">
        <f t="shared" si="1"/>
        <v>0</v>
      </c>
    </row>
    <row r="29" spans="1:12" s="22" customFormat="1" ht="51">
      <c r="A29" s="305">
        <f>COUNT($A$4:A28)+1</f>
        <v>18</v>
      </c>
      <c r="B29" s="216" t="s">
        <v>228</v>
      </c>
      <c r="C29" s="306" t="s">
        <v>25</v>
      </c>
      <c r="D29" s="307">
        <v>78</v>
      </c>
      <c r="E29" s="215"/>
      <c r="F29" s="233">
        <f t="shared" si="1"/>
        <v>0</v>
      </c>
    </row>
    <row r="30" spans="1:12" s="22" customFormat="1">
      <c r="A30" s="187"/>
      <c r="B30" s="230" t="s">
        <v>3</v>
      </c>
      <c r="C30" s="217"/>
      <c r="D30" s="219"/>
      <c r="E30" s="235"/>
      <c r="F30" s="132">
        <f>SUM(F19:F29)</f>
        <v>0</v>
      </c>
    </row>
    <row r="31" spans="1:12">
      <c r="A31" s="187"/>
      <c r="B31" s="230"/>
      <c r="C31" s="217"/>
      <c r="D31" s="219"/>
      <c r="E31" s="235"/>
      <c r="F31" s="132"/>
      <c r="H31" s="159"/>
      <c r="I31" s="159"/>
      <c r="J31" s="159"/>
      <c r="K31" s="159"/>
      <c r="L31" s="159"/>
    </row>
    <row r="32" spans="1:12">
      <c r="A32" s="193" t="s">
        <v>12</v>
      </c>
      <c r="B32" s="194" t="s">
        <v>209</v>
      </c>
      <c r="C32" s="308"/>
      <c r="D32" s="196"/>
      <c r="E32" s="197"/>
      <c r="F32" s="205"/>
      <c r="I32" s="133"/>
      <c r="J32" s="133"/>
    </row>
    <row r="33" spans="1:10">
      <c r="A33" s="187"/>
      <c r="B33" s="230"/>
      <c r="C33" s="217"/>
      <c r="D33" s="219"/>
      <c r="E33" s="215"/>
      <c r="F33" s="132"/>
      <c r="I33" s="133"/>
      <c r="J33" s="133"/>
    </row>
    <row r="34" spans="1:10" ht="82.5" customHeight="1">
      <c r="A34" s="265">
        <f>COUNT($A$1:A31)+1</f>
        <v>19</v>
      </c>
      <c r="B34" s="262" t="s">
        <v>210</v>
      </c>
      <c r="C34" s="285"/>
      <c r="D34" s="285"/>
      <c r="E34" s="286"/>
      <c r="F34" s="236"/>
      <c r="I34" s="133"/>
      <c r="J34" s="133"/>
    </row>
    <row r="35" spans="1:10" s="22" customFormat="1" ht="14.25">
      <c r="A35" s="239"/>
      <c r="B35" s="268" t="s">
        <v>249</v>
      </c>
      <c r="C35" s="285" t="s">
        <v>52</v>
      </c>
      <c r="D35" s="255">
        <v>26</v>
      </c>
      <c r="E35" s="286"/>
      <c r="F35" s="233">
        <f>ROUND($D35*E35,2)</f>
        <v>0</v>
      </c>
    </row>
    <row r="36" spans="1:10" s="22" customFormat="1" ht="63.75">
      <c r="A36" s="265">
        <f>COUNT($A$1:A35)+1</f>
        <v>20</v>
      </c>
      <c r="B36" s="269" t="s">
        <v>257</v>
      </c>
      <c r="C36" s="285" t="s">
        <v>2</v>
      </c>
      <c r="D36" s="285">
        <v>1</v>
      </c>
      <c r="E36" s="286"/>
      <c r="F36" s="233">
        <f t="shared" ref="F36:F42" si="2">ROUND($D36*E36,2)</f>
        <v>0</v>
      </c>
    </row>
    <row r="37" spans="1:10" s="22" customFormat="1" ht="63.75">
      <c r="A37" s="239">
        <f>COUNT($A$3:A36)+1</f>
        <v>21</v>
      </c>
      <c r="B37" s="269" t="s">
        <v>224</v>
      </c>
      <c r="C37" s="285" t="s">
        <v>2</v>
      </c>
      <c r="D37" s="285">
        <v>1</v>
      </c>
      <c r="E37" s="286"/>
      <c r="F37" s="233">
        <f t="shared" si="2"/>
        <v>0</v>
      </c>
    </row>
    <row r="38" spans="1:10" s="22" customFormat="1" ht="63.75">
      <c r="A38" s="225">
        <f>COUNT($A$1:A37)+1</f>
        <v>22</v>
      </c>
      <c r="B38" s="237" t="s">
        <v>211</v>
      </c>
      <c r="C38" s="302"/>
      <c r="D38" s="271"/>
      <c r="E38" s="272"/>
      <c r="F38" s="233"/>
    </row>
    <row r="39" spans="1:10" s="22" customFormat="1">
      <c r="A39" s="239"/>
      <c r="B39" s="273" t="s">
        <v>212</v>
      </c>
      <c r="C39" s="302" t="s">
        <v>2</v>
      </c>
      <c r="D39" s="271">
        <v>1</v>
      </c>
      <c r="E39" s="272"/>
      <c r="F39" s="233"/>
    </row>
    <row r="40" spans="1:10" s="22" customFormat="1">
      <c r="A40" s="239"/>
      <c r="B40" s="273" t="s">
        <v>223</v>
      </c>
      <c r="C40" s="302" t="s">
        <v>2</v>
      </c>
      <c r="D40" s="271">
        <v>1</v>
      </c>
      <c r="E40" s="272"/>
      <c r="F40" s="233"/>
    </row>
    <row r="41" spans="1:10" s="22" customFormat="1">
      <c r="A41" s="239"/>
      <c r="B41" s="274" t="s">
        <v>213</v>
      </c>
      <c r="C41" s="302" t="s">
        <v>2</v>
      </c>
      <c r="D41" s="271">
        <v>1</v>
      </c>
      <c r="E41" s="272"/>
      <c r="F41" s="233"/>
    </row>
    <row r="42" spans="1:10" s="22" customFormat="1">
      <c r="A42" s="239"/>
      <c r="B42" s="275"/>
      <c r="C42" s="304" t="s">
        <v>203</v>
      </c>
      <c r="D42" s="271">
        <v>1</v>
      </c>
      <c r="E42" s="272"/>
      <c r="F42" s="233">
        <f t="shared" si="2"/>
        <v>0</v>
      </c>
    </row>
    <row r="43" spans="1:10">
      <c r="A43" s="225"/>
      <c r="B43" s="276" t="s">
        <v>214</v>
      </c>
      <c r="C43" s="217"/>
      <c r="D43" s="219"/>
      <c r="E43" s="215"/>
      <c r="F43" s="132">
        <f>SUM(F35:F42)</f>
        <v>0</v>
      </c>
    </row>
    <row r="44" spans="1:10">
      <c r="A44" s="225"/>
      <c r="B44" s="231"/>
      <c r="C44" s="217"/>
      <c r="D44" s="219"/>
      <c r="E44" s="232"/>
      <c r="F44" s="205"/>
    </row>
    <row r="45" spans="1:10">
      <c r="A45" s="277" t="s">
        <v>182</v>
      </c>
      <c r="B45" s="276" t="s">
        <v>215</v>
      </c>
      <c r="C45" s="217"/>
      <c r="D45" s="219"/>
      <c r="E45" s="232"/>
      <c r="F45" s="205"/>
    </row>
    <row r="46" spans="1:10" s="124" customFormat="1">
      <c r="A46" s="278"/>
      <c r="B46" s="276"/>
      <c r="C46" s="217"/>
      <c r="D46" s="219"/>
      <c r="E46" s="232"/>
      <c r="F46" s="205"/>
      <c r="I46" s="125"/>
      <c r="J46" s="125"/>
    </row>
    <row r="47" spans="1:10" s="160" customFormat="1" ht="25.5">
      <c r="A47" s="187">
        <f>COUNT($A$1:A46)+1</f>
        <v>23</v>
      </c>
      <c r="B47" s="237" t="s">
        <v>216</v>
      </c>
      <c r="C47" s="279" t="s">
        <v>26</v>
      </c>
      <c r="D47" s="280">
        <f>D10</f>
        <v>26</v>
      </c>
      <c r="E47" s="192"/>
      <c r="F47" s="233">
        <f>ROUND($D47*E47,2)</f>
        <v>0</v>
      </c>
    </row>
    <row r="48" spans="1:10" s="22" customFormat="1" ht="38.25">
      <c r="A48" s="239">
        <f>COUNT($A$3:A47)+1</f>
        <v>24</v>
      </c>
      <c r="B48" s="237" t="s">
        <v>217</v>
      </c>
      <c r="C48" s="281" t="s">
        <v>26</v>
      </c>
      <c r="D48" s="282">
        <f>D47</f>
        <v>26</v>
      </c>
      <c r="E48" s="283"/>
      <c r="F48" s="233">
        <f t="shared" ref="F48:F49" si="3">ROUND($D48*E48,2)</f>
        <v>0</v>
      </c>
      <c r="I48" s="121"/>
      <c r="J48" s="121"/>
    </row>
    <row r="49" spans="1:12" ht="38.25">
      <c r="A49" s="218">
        <f>COUNT($A$4:A48)+1</f>
        <v>25</v>
      </c>
      <c r="B49" s="284" t="s">
        <v>234</v>
      </c>
      <c r="C49" s="285" t="s">
        <v>16</v>
      </c>
      <c r="D49" s="285">
        <v>1</v>
      </c>
      <c r="E49" s="286"/>
      <c r="F49" s="233">
        <f t="shared" si="3"/>
        <v>0</v>
      </c>
    </row>
    <row r="50" spans="1:12" s="22" customFormat="1">
      <c r="A50" s="187"/>
      <c r="B50" s="287" t="s">
        <v>218</v>
      </c>
      <c r="C50" s="222"/>
      <c r="D50" s="223"/>
      <c r="E50" s="235"/>
      <c r="F50" s="132">
        <f>SUM(F47:F49)</f>
        <v>0</v>
      </c>
      <c r="I50" s="121"/>
      <c r="J50" s="121"/>
    </row>
    <row r="51" spans="1:12" s="22" customFormat="1">
      <c r="A51" s="225"/>
      <c r="B51" s="231"/>
      <c r="C51" s="222"/>
      <c r="D51" s="223"/>
      <c r="E51" s="236"/>
      <c r="F51" s="205"/>
      <c r="I51" s="121"/>
      <c r="J51" s="121"/>
    </row>
    <row r="52" spans="1:12" s="22" customFormat="1">
      <c r="A52" s="245" t="s">
        <v>219</v>
      </c>
      <c r="B52" s="287" t="s">
        <v>220</v>
      </c>
      <c r="C52" s="222"/>
      <c r="D52" s="288">
        <v>0.1</v>
      </c>
      <c r="E52" s="236"/>
      <c r="F52" s="132">
        <f>(F15+F30+F43+F50)*$D52</f>
        <v>0</v>
      </c>
      <c r="I52" s="121"/>
      <c r="J52" s="121"/>
    </row>
    <row r="53" spans="1:12" s="22" customFormat="1">
      <c r="A53" s="225"/>
      <c r="B53" s="231"/>
      <c r="C53" s="222"/>
      <c r="D53" s="223"/>
      <c r="E53" s="236"/>
      <c r="F53" s="205"/>
      <c r="I53" s="121"/>
      <c r="J53" s="121"/>
    </row>
    <row r="54" spans="1:12" s="22" customFormat="1">
      <c r="A54" s="225"/>
      <c r="B54" s="276" t="s">
        <v>23</v>
      </c>
      <c r="C54" s="222"/>
      <c r="D54" s="223"/>
      <c r="E54" s="236"/>
      <c r="F54" s="205"/>
      <c r="I54" s="121"/>
      <c r="J54" s="121"/>
    </row>
    <row r="55" spans="1:12" s="22" customFormat="1">
      <c r="A55" s="289" t="s">
        <v>9</v>
      </c>
      <c r="B55" s="290" t="s">
        <v>221</v>
      </c>
      <c r="C55" s="222"/>
      <c r="D55" s="291"/>
      <c r="E55" s="236"/>
      <c r="F55" s="236">
        <f>+F15</f>
        <v>0</v>
      </c>
      <c r="I55" s="121"/>
      <c r="J55" s="121"/>
    </row>
    <row r="56" spans="1:12" s="22" customFormat="1">
      <c r="A56" s="289" t="s">
        <v>10</v>
      </c>
      <c r="B56" s="292" t="s">
        <v>4</v>
      </c>
      <c r="C56" s="222"/>
      <c r="D56" s="291"/>
      <c r="E56" s="236"/>
      <c r="F56" s="236">
        <f>F30</f>
        <v>0</v>
      </c>
      <c r="I56" s="121"/>
      <c r="J56" s="121"/>
    </row>
    <row r="57" spans="1:12" s="22" customFormat="1">
      <c r="A57" s="289" t="s">
        <v>11</v>
      </c>
      <c r="B57" s="292" t="s">
        <v>209</v>
      </c>
      <c r="C57" s="222"/>
      <c r="D57" s="291"/>
      <c r="E57" s="236"/>
      <c r="F57" s="236">
        <f>+F43</f>
        <v>0</v>
      </c>
      <c r="I57" s="121"/>
      <c r="J57" s="121"/>
    </row>
    <row r="58" spans="1:12" s="22" customFormat="1">
      <c r="A58" s="289" t="s">
        <v>12</v>
      </c>
      <c r="B58" s="292" t="s">
        <v>215</v>
      </c>
      <c r="C58" s="222"/>
      <c r="D58" s="291"/>
      <c r="E58" s="236"/>
      <c r="F58" s="236">
        <f>+F50</f>
        <v>0</v>
      </c>
      <c r="I58" s="121"/>
      <c r="J58" s="121"/>
    </row>
    <row r="59" spans="1:12" s="22" customFormat="1">
      <c r="A59" s="289" t="s">
        <v>182</v>
      </c>
      <c r="B59" s="292" t="s">
        <v>220</v>
      </c>
      <c r="C59" s="222"/>
      <c r="D59" s="291"/>
      <c r="E59" s="236"/>
      <c r="F59" s="236">
        <f>+F52</f>
        <v>0</v>
      </c>
      <c r="I59" s="121"/>
      <c r="J59" s="121"/>
    </row>
    <row r="60" spans="1:12" ht="18" customHeight="1">
      <c r="A60" s="289"/>
      <c r="B60" s="293" t="s">
        <v>272</v>
      </c>
      <c r="C60" s="222"/>
      <c r="D60" s="294"/>
      <c r="E60" s="236"/>
      <c r="F60" s="132">
        <f>SUM(F55:F59)</f>
        <v>0</v>
      </c>
    </row>
    <row r="63" spans="1:12" s="120" customFormat="1">
      <c r="A63" s="161"/>
      <c r="B63" s="162"/>
      <c r="C63" s="131"/>
      <c r="D63" s="163"/>
      <c r="E63" s="164"/>
      <c r="G63" s="133"/>
      <c r="H63" s="133"/>
      <c r="K63" s="133"/>
      <c r="L63" s="133"/>
    </row>
    <row r="64" spans="1:12" s="120" customFormat="1">
      <c r="A64" s="161"/>
      <c r="B64" s="162"/>
      <c r="C64" s="131"/>
      <c r="D64" s="163"/>
      <c r="E64" s="164"/>
      <c r="G64" s="133"/>
      <c r="H64" s="133"/>
      <c r="K64" s="133"/>
      <c r="L64" s="133"/>
    </row>
    <row r="65" spans="1:12" s="120" customFormat="1">
      <c r="A65" s="161"/>
      <c r="B65" s="162"/>
      <c r="C65" s="131"/>
      <c r="D65" s="163"/>
      <c r="E65" s="164"/>
      <c r="G65" s="133"/>
      <c r="H65" s="133"/>
      <c r="K65" s="133"/>
      <c r="L65" s="133"/>
    </row>
    <row r="66" spans="1:12" s="120" customFormat="1">
      <c r="A66" s="161"/>
      <c r="B66" s="162"/>
      <c r="C66" s="131"/>
      <c r="D66" s="163"/>
      <c r="E66" s="164"/>
      <c r="G66" s="133"/>
      <c r="H66" s="133"/>
      <c r="K66" s="133"/>
      <c r="L66" s="133"/>
    </row>
    <row r="67" spans="1:12" s="120" customFormat="1">
      <c r="A67" s="161"/>
      <c r="B67" s="162"/>
      <c r="C67" s="131"/>
      <c r="D67" s="163"/>
      <c r="E67" s="164"/>
      <c r="G67" s="133"/>
      <c r="H67" s="133"/>
      <c r="K67" s="133"/>
      <c r="L67" s="133"/>
    </row>
    <row r="68" spans="1:12" s="120" customFormat="1">
      <c r="A68" s="161"/>
      <c r="B68" s="162"/>
      <c r="C68" s="131"/>
      <c r="D68" s="163"/>
      <c r="E68" s="164"/>
      <c r="G68" s="133"/>
      <c r="H68" s="133"/>
      <c r="K68" s="133"/>
      <c r="L68" s="133"/>
    </row>
    <row r="69" spans="1:12" s="120" customFormat="1">
      <c r="A69" s="161"/>
      <c r="B69" s="162"/>
      <c r="C69" s="131"/>
      <c r="D69" s="163"/>
      <c r="E69" s="164"/>
      <c r="G69" s="133"/>
      <c r="H69" s="133"/>
      <c r="K69" s="133"/>
      <c r="L69" s="133"/>
    </row>
    <row r="70" spans="1:12" s="120" customFormat="1">
      <c r="A70" s="161"/>
      <c r="B70" s="162"/>
      <c r="C70" s="131"/>
      <c r="D70" s="163"/>
      <c r="E70" s="164"/>
      <c r="G70" s="133"/>
      <c r="H70" s="133"/>
      <c r="K70" s="133"/>
      <c r="L70" s="133"/>
    </row>
    <row r="71" spans="1:12" s="120" customFormat="1">
      <c r="A71" s="161"/>
      <c r="B71" s="162"/>
      <c r="C71" s="131"/>
      <c r="D71" s="165"/>
      <c r="E71" s="164"/>
      <c r="G71" s="133"/>
      <c r="H71" s="133"/>
      <c r="K71" s="133"/>
      <c r="L71" s="133"/>
    </row>
    <row r="72" spans="1:12" s="120" customFormat="1">
      <c r="A72" s="161"/>
      <c r="B72" s="162"/>
      <c r="C72" s="131"/>
      <c r="D72" s="163"/>
      <c r="E72" s="164"/>
      <c r="G72" s="133"/>
      <c r="H72" s="133"/>
      <c r="K72" s="133"/>
      <c r="L72" s="133"/>
    </row>
  </sheetData>
  <mergeCells count="2">
    <mergeCell ref="A3:A4"/>
    <mergeCell ref="B3:B4"/>
  </mergeCells>
  <pageMargins left="0.78740157480314965" right="0.59055118110236227" top="0.86614173228346458" bottom="1.1811023622047245" header="0.31496062992125984" footer="0.51181102362204722"/>
  <pageSetup paperSize="9" scale="90" orientation="portrait" r:id="rId1"/>
  <headerFooter alignWithMargins="0">
    <oddFooter>&amp;R&amp;"FuturaTEEMedCon,Običajno"&amp;P/&amp;N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8"/>
  <sheetViews>
    <sheetView view="pageBreakPreview" zoomScaleNormal="100" zoomScaleSheetLayoutView="100" workbookViewId="0">
      <selection activeCell="E8" sqref="E8:E29"/>
    </sheetView>
  </sheetViews>
  <sheetFormatPr defaultColWidth="9.140625" defaultRowHeight="12.75"/>
  <cols>
    <col min="1" max="1" width="5.85546875" style="161" customWidth="1"/>
    <col min="2" max="2" width="45" style="162" customWidth="1"/>
    <col min="3" max="3" width="6" style="131" bestFit="1" customWidth="1"/>
    <col min="4" max="4" width="8.140625" style="163" customWidth="1"/>
    <col min="5" max="5" width="10.7109375" style="164" customWidth="1"/>
    <col min="6" max="6" width="13.28515625" style="120" customWidth="1"/>
    <col min="7" max="8" width="9.140625" style="133"/>
    <col min="9" max="10" width="9.140625" style="120"/>
    <col min="11" max="16384" width="9.140625" style="133"/>
  </cols>
  <sheetData>
    <row r="1" spans="1:10" s="125" customFormat="1" ht="15">
      <c r="A1" s="147" t="s">
        <v>32</v>
      </c>
      <c r="B1" s="148" t="s">
        <v>244</v>
      </c>
      <c r="C1" s="149"/>
      <c r="D1" s="150"/>
      <c r="E1" s="151"/>
      <c r="F1" s="151"/>
      <c r="G1" s="124"/>
      <c r="H1" s="124"/>
    </row>
    <row r="2" spans="1:10" s="120" customFormat="1">
      <c r="A2" s="104"/>
      <c r="B2" s="152"/>
      <c r="C2" s="153"/>
      <c r="D2" s="154"/>
      <c r="E2" s="155"/>
      <c r="F2" s="156"/>
      <c r="G2" s="133"/>
      <c r="H2" s="133"/>
    </row>
    <row r="3" spans="1:10" s="125" customFormat="1">
      <c r="A3" s="433" t="s">
        <v>5</v>
      </c>
      <c r="B3" s="432" t="s">
        <v>200</v>
      </c>
      <c r="C3" s="183" t="s">
        <v>6</v>
      </c>
      <c r="D3" s="184" t="s">
        <v>7</v>
      </c>
      <c r="E3" s="185" t="s">
        <v>8</v>
      </c>
      <c r="F3" s="186" t="s">
        <v>15</v>
      </c>
      <c r="G3" s="124"/>
      <c r="H3" s="124"/>
    </row>
    <row r="4" spans="1:10" s="125" customFormat="1">
      <c r="A4" s="433"/>
      <c r="B4" s="432"/>
      <c r="C4" s="181"/>
      <c r="D4" s="182">
        <v>1</v>
      </c>
      <c r="E4" s="182">
        <v>2</v>
      </c>
      <c r="F4" s="182" t="s">
        <v>285</v>
      </c>
      <c r="G4" s="124"/>
      <c r="H4" s="124"/>
    </row>
    <row r="5" spans="1:10" s="120" customFormat="1">
      <c r="A5" s="187"/>
      <c r="B5" s="188"/>
      <c r="C5" s="189"/>
      <c r="D5" s="190"/>
      <c r="E5" s="191"/>
      <c r="F5" s="192"/>
      <c r="G5" s="133"/>
      <c r="H5" s="133"/>
    </row>
    <row r="6" spans="1:10" s="120" customFormat="1">
      <c r="A6" s="193" t="s">
        <v>9</v>
      </c>
      <c r="B6" s="194" t="s">
        <v>201</v>
      </c>
      <c r="C6" s="195"/>
      <c r="D6" s="196"/>
      <c r="E6" s="197"/>
      <c r="F6" s="197"/>
      <c r="G6" s="133"/>
      <c r="H6" s="133"/>
    </row>
    <row r="7" spans="1:10" s="120" customFormat="1">
      <c r="A7" s="198"/>
      <c r="B7" s="199"/>
      <c r="C7" s="195"/>
      <c r="D7" s="196"/>
      <c r="E7" s="197"/>
      <c r="F7" s="197"/>
      <c r="G7" s="133"/>
      <c r="H7" s="133"/>
    </row>
    <row r="8" spans="1:10" s="120" customFormat="1" ht="63.75">
      <c r="A8" s="200">
        <f>COUNT($A$3:A7)+1</f>
        <v>1</v>
      </c>
      <c r="B8" s="201" t="s">
        <v>202</v>
      </c>
      <c r="C8" s="202" t="s">
        <v>203</v>
      </c>
      <c r="D8" s="203">
        <v>1</v>
      </c>
      <c r="E8" s="204"/>
      <c r="F8" s="205">
        <f>ROUND($D8*E8,2)</f>
        <v>0</v>
      </c>
      <c r="G8" s="133"/>
      <c r="H8" s="133"/>
    </row>
    <row r="9" spans="1:10" s="120" customFormat="1" ht="38.25">
      <c r="A9" s="206">
        <f>COUNT($A$1:A8)+1</f>
        <v>2</v>
      </c>
      <c r="B9" s="207" t="s">
        <v>204</v>
      </c>
      <c r="C9" s="208" t="s">
        <v>203</v>
      </c>
      <c r="D9" s="203">
        <v>1</v>
      </c>
      <c r="E9" s="204"/>
      <c r="F9" s="205">
        <f t="shared" ref="F9:F18" si="0">ROUND($D9*E9,2)</f>
        <v>0</v>
      </c>
      <c r="G9" s="133"/>
      <c r="H9" s="133"/>
    </row>
    <row r="10" spans="1:10" s="120" customFormat="1" ht="14.25">
      <c r="A10" s="206">
        <f>COUNT($A$1:A9)+1</f>
        <v>3</v>
      </c>
      <c r="B10" s="199" t="s">
        <v>21</v>
      </c>
      <c r="C10" s="209" t="s">
        <v>26</v>
      </c>
      <c r="D10" s="210">
        <v>60</v>
      </c>
      <c r="E10" s="205"/>
      <c r="F10" s="205">
        <f t="shared" si="0"/>
        <v>0</v>
      </c>
      <c r="G10" s="133"/>
      <c r="H10" s="133"/>
    </row>
    <row r="11" spans="1:10">
      <c r="A11" s="206">
        <f>COUNT($A$1:A10)+1</f>
        <v>4</v>
      </c>
      <c r="B11" s="211" t="s">
        <v>226</v>
      </c>
      <c r="C11" s="209" t="s">
        <v>2</v>
      </c>
      <c r="D11" s="210">
        <v>4</v>
      </c>
      <c r="E11" s="205"/>
      <c r="F11" s="205">
        <f t="shared" si="0"/>
        <v>0</v>
      </c>
      <c r="G11" s="120"/>
      <c r="I11" s="133"/>
      <c r="J11" s="133"/>
    </row>
    <row r="12" spans="1:10" ht="51">
      <c r="A12" s="187">
        <f>COUNT($A$6:A11)+1</f>
        <v>5</v>
      </c>
      <c r="B12" s="212" t="s">
        <v>111</v>
      </c>
      <c r="C12" s="213" t="s">
        <v>42</v>
      </c>
      <c r="D12" s="214">
        <v>120</v>
      </c>
      <c r="E12" s="215"/>
      <c r="F12" s="205">
        <f t="shared" si="0"/>
        <v>0</v>
      </c>
      <c r="G12" s="120"/>
      <c r="I12" s="133"/>
      <c r="J12" s="133"/>
    </row>
    <row r="13" spans="1:10" ht="14.25">
      <c r="A13" s="187">
        <f>COUNT($A$6:A12)+1</f>
        <v>6</v>
      </c>
      <c r="B13" s="216" t="s">
        <v>112</v>
      </c>
      <c r="C13" s="217" t="s">
        <v>52</v>
      </c>
      <c r="D13" s="214">
        <v>5</v>
      </c>
      <c r="E13" s="215"/>
      <c r="F13" s="205">
        <f t="shared" si="0"/>
        <v>0</v>
      </c>
      <c r="G13" s="120"/>
      <c r="I13" s="133"/>
      <c r="J13" s="133"/>
    </row>
    <row r="14" spans="1:10" ht="63.75">
      <c r="A14" s="218">
        <f>COUNT($A$8:A13)+1</f>
        <v>7</v>
      </c>
      <c r="B14" s="212" t="s">
        <v>116</v>
      </c>
      <c r="C14" s="217" t="s">
        <v>52</v>
      </c>
      <c r="D14" s="219">
        <v>30</v>
      </c>
      <c r="E14" s="220"/>
      <c r="F14" s="205">
        <f t="shared" si="0"/>
        <v>0</v>
      </c>
      <c r="G14" s="120"/>
      <c r="I14" s="133"/>
      <c r="J14" s="133"/>
    </row>
    <row r="15" spans="1:10" ht="38.25">
      <c r="A15" s="225">
        <f>COUNT($A$1:A14)+1</f>
        <v>8</v>
      </c>
      <c r="B15" s="226" t="s">
        <v>276</v>
      </c>
      <c r="C15" s="217" t="s">
        <v>52</v>
      </c>
      <c r="D15" s="219">
        <v>20</v>
      </c>
      <c r="E15" s="220"/>
      <c r="F15" s="205">
        <f t="shared" si="0"/>
        <v>0</v>
      </c>
      <c r="G15" s="120"/>
      <c r="I15" s="133"/>
      <c r="J15" s="133"/>
    </row>
    <row r="16" spans="1:10" ht="38.25">
      <c r="A16" s="225">
        <f>COUNT($A$1:A15)+1</f>
        <v>9</v>
      </c>
      <c r="B16" s="226" t="s">
        <v>258</v>
      </c>
      <c r="C16" s="217" t="s">
        <v>2</v>
      </c>
      <c r="D16" s="219">
        <v>7</v>
      </c>
      <c r="E16" s="220"/>
      <c r="F16" s="205">
        <f t="shared" si="0"/>
        <v>0</v>
      </c>
      <c r="G16" s="120"/>
      <c r="I16" s="133"/>
      <c r="J16" s="133"/>
    </row>
    <row r="17" spans="1:10" ht="51">
      <c r="A17" s="225">
        <f>COUNT($A$1:A16)+1</f>
        <v>10</v>
      </c>
      <c r="B17" s="226" t="s">
        <v>259</v>
      </c>
      <c r="C17" s="213" t="s">
        <v>42</v>
      </c>
      <c r="D17" s="219">
        <v>20</v>
      </c>
      <c r="E17" s="220"/>
      <c r="F17" s="205">
        <f t="shared" si="0"/>
        <v>0</v>
      </c>
      <c r="G17" s="120"/>
      <c r="I17" s="133"/>
      <c r="J17" s="133"/>
    </row>
    <row r="18" spans="1:10" ht="51">
      <c r="A18" s="225">
        <f>COUNT($A$1:A17)+1</f>
        <v>11</v>
      </c>
      <c r="B18" s="226" t="s">
        <v>261</v>
      </c>
      <c r="C18" s="217" t="s">
        <v>52</v>
      </c>
      <c r="D18" s="219">
        <v>20</v>
      </c>
      <c r="E18" s="220"/>
      <c r="F18" s="205">
        <f t="shared" si="0"/>
        <v>0</v>
      </c>
      <c r="G18" s="120"/>
      <c r="I18" s="133"/>
      <c r="J18" s="133"/>
    </row>
    <row r="19" spans="1:10" s="22" customFormat="1">
      <c r="A19" s="187"/>
      <c r="B19" s="230" t="s">
        <v>205</v>
      </c>
      <c r="C19" s="217"/>
      <c r="D19" s="219"/>
      <c r="E19" s="215"/>
      <c r="F19" s="80">
        <f>SUM(F8:F18)</f>
        <v>0</v>
      </c>
    </row>
    <row r="20" spans="1:10" s="22" customFormat="1">
      <c r="A20" s="225"/>
      <c r="B20" s="231"/>
      <c r="C20" s="217"/>
      <c r="D20" s="219"/>
      <c r="E20" s="232"/>
      <c r="F20" s="233"/>
    </row>
    <row r="21" spans="1:10" s="157" customFormat="1" ht="12.75" customHeight="1">
      <c r="A21" s="300" t="s">
        <v>10</v>
      </c>
      <c r="B21" s="230" t="s">
        <v>4</v>
      </c>
      <c r="C21" s="222"/>
      <c r="D21" s="223"/>
      <c r="E21" s="235"/>
      <c r="F21" s="236"/>
    </row>
    <row r="22" spans="1:10" s="22" customFormat="1">
      <c r="A22" s="300"/>
      <c r="B22" s="230"/>
      <c r="C22" s="222"/>
      <c r="D22" s="223"/>
      <c r="E22" s="235"/>
      <c r="F22" s="236"/>
    </row>
    <row r="23" spans="1:10" s="22" customFormat="1" ht="38.25">
      <c r="A23" s="225">
        <f>COUNT($A$1:A20)+1</f>
        <v>12</v>
      </c>
      <c r="B23" s="237" t="s">
        <v>254</v>
      </c>
      <c r="C23" s="243" t="s">
        <v>43</v>
      </c>
      <c r="D23" s="223">
        <v>12</v>
      </c>
      <c r="E23" s="236"/>
      <c r="F23" s="205">
        <f>ROUND($D23*E23,2)</f>
        <v>0</v>
      </c>
    </row>
    <row r="24" spans="1:10" s="22" customFormat="1" ht="117" customHeight="1">
      <c r="A24" s="225">
        <f>COUNT($A$1:A23)+1</f>
        <v>13</v>
      </c>
      <c r="B24" s="237" t="s">
        <v>253</v>
      </c>
      <c r="C24" s="243" t="s">
        <v>43</v>
      </c>
      <c r="D24" s="223">
        <v>218</v>
      </c>
      <c r="E24" s="236"/>
      <c r="F24" s="205">
        <f t="shared" ref="F24:F33" si="1">ROUND($D24*E24,2)</f>
        <v>0</v>
      </c>
      <c r="I24" s="121"/>
      <c r="J24" s="121"/>
    </row>
    <row r="25" spans="1:10" s="22" customFormat="1" ht="38.25">
      <c r="A25" s="225">
        <f>COUNT($A$1:A24)+1</f>
        <v>14</v>
      </c>
      <c r="B25" s="216" t="s">
        <v>206</v>
      </c>
      <c r="C25" s="243" t="s">
        <v>43</v>
      </c>
      <c r="D25" s="223">
        <v>5</v>
      </c>
      <c r="E25" s="236"/>
      <c r="F25" s="205">
        <f t="shared" si="1"/>
        <v>0</v>
      </c>
    </row>
    <row r="26" spans="1:10" s="22" customFormat="1" ht="120.75" customHeight="1">
      <c r="A26" s="239">
        <f>COUNT($A$1:A25)+1</f>
        <v>15</v>
      </c>
      <c r="B26" s="237" t="s">
        <v>260</v>
      </c>
      <c r="C26" s="243" t="s">
        <v>43</v>
      </c>
      <c r="D26" s="223">
        <v>16</v>
      </c>
      <c r="E26" s="235"/>
      <c r="F26" s="205">
        <f t="shared" si="1"/>
        <v>0</v>
      </c>
    </row>
    <row r="27" spans="1:10" s="158" customFormat="1" ht="25.5">
      <c r="A27" s="239">
        <f>COUNT($A$3:A26)+1</f>
        <v>16</v>
      </c>
      <c r="B27" s="216" t="s">
        <v>207</v>
      </c>
      <c r="C27" s="301" t="s">
        <v>42</v>
      </c>
      <c r="D27" s="223">
        <v>54</v>
      </c>
      <c r="E27" s="236"/>
      <c r="F27" s="205">
        <f t="shared" si="1"/>
        <v>0</v>
      </c>
    </row>
    <row r="28" spans="1:10" s="158" customFormat="1" ht="25.5">
      <c r="A28" s="239">
        <f>COUNT($A$1:A27)+1</f>
        <v>17</v>
      </c>
      <c r="B28" s="241" t="s">
        <v>208</v>
      </c>
      <c r="C28" s="214" t="s">
        <v>203</v>
      </c>
      <c r="D28" s="223">
        <v>1</v>
      </c>
      <c r="E28" s="236"/>
      <c r="F28" s="205">
        <f t="shared" si="1"/>
        <v>0</v>
      </c>
    </row>
    <row r="29" spans="1:10" s="158" customFormat="1" ht="25.5">
      <c r="A29" s="239">
        <f>COUNT($A$2:A28)+1</f>
        <v>18</v>
      </c>
      <c r="B29" s="216" t="s">
        <v>255</v>
      </c>
      <c r="C29" s="243" t="s">
        <v>43</v>
      </c>
      <c r="D29" s="219">
        <v>12</v>
      </c>
      <c r="E29" s="215"/>
      <c r="F29" s="205">
        <f t="shared" si="1"/>
        <v>0</v>
      </c>
    </row>
    <row r="30" spans="1:10" s="22" customFormat="1" ht="54" customHeight="1">
      <c r="A30" s="239">
        <f>COUNT($A$2:A29)+1</f>
        <v>19</v>
      </c>
      <c r="B30" s="216" t="s">
        <v>152</v>
      </c>
      <c r="C30" s="238" t="s">
        <v>43</v>
      </c>
      <c r="D30" s="223">
        <v>112</v>
      </c>
      <c r="E30" s="235"/>
      <c r="F30" s="205">
        <f t="shared" si="1"/>
        <v>0</v>
      </c>
    </row>
    <row r="31" spans="1:10" s="22" customFormat="1" ht="60" customHeight="1">
      <c r="A31" s="239">
        <f>COUNT($A$2:A30)+1</f>
        <v>20</v>
      </c>
      <c r="B31" s="216" t="s">
        <v>40</v>
      </c>
      <c r="C31" s="242" t="s">
        <v>43</v>
      </c>
      <c r="D31" s="244">
        <v>106</v>
      </c>
      <c r="E31" s="235"/>
      <c r="F31" s="205">
        <f t="shared" si="1"/>
        <v>0</v>
      </c>
    </row>
    <row r="32" spans="1:10" s="22" customFormat="1" ht="54" customHeight="1">
      <c r="A32" s="305">
        <f>COUNT($A$5:A31)+1</f>
        <v>21</v>
      </c>
      <c r="B32" s="216" t="s">
        <v>229</v>
      </c>
      <c r="C32" s="306" t="s">
        <v>43</v>
      </c>
      <c r="D32" s="307">
        <v>4</v>
      </c>
      <c r="E32" s="215"/>
      <c r="F32" s="205">
        <f t="shared" si="1"/>
        <v>0</v>
      </c>
    </row>
    <row r="33" spans="1:12" s="22" customFormat="1" ht="57" customHeight="1">
      <c r="A33" s="305">
        <f>COUNT($A$5:A32)+1</f>
        <v>22</v>
      </c>
      <c r="B33" s="216" t="s">
        <v>228</v>
      </c>
      <c r="C33" s="306" t="s">
        <v>25</v>
      </c>
      <c r="D33" s="307">
        <v>60</v>
      </c>
      <c r="E33" s="215"/>
      <c r="F33" s="205">
        <f t="shared" si="1"/>
        <v>0</v>
      </c>
    </row>
    <row r="34" spans="1:12" s="22" customFormat="1">
      <c r="A34" s="187"/>
      <c r="B34" s="230" t="s">
        <v>3</v>
      </c>
      <c r="C34" s="217"/>
      <c r="D34" s="219"/>
      <c r="E34" s="215"/>
      <c r="F34" s="132">
        <f>SUM(F23:F33)</f>
        <v>0</v>
      </c>
    </row>
    <row r="35" spans="1:12">
      <c r="A35" s="187"/>
      <c r="B35" s="230"/>
      <c r="C35" s="217"/>
      <c r="D35" s="219"/>
      <c r="E35" s="215"/>
      <c r="F35" s="132"/>
      <c r="H35" s="159"/>
      <c r="I35" s="159"/>
      <c r="J35" s="159"/>
      <c r="K35" s="159"/>
      <c r="L35" s="159"/>
    </row>
    <row r="36" spans="1:12" s="22" customFormat="1">
      <c r="A36" s="245" t="s">
        <v>11</v>
      </c>
      <c r="B36" s="230" t="s">
        <v>36</v>
      </c>
      <c r="C36" s="217"/>
      <c r="D36" s="219"/>
      <c r="E36" s="215"/>
      <c r="F36" s="232"/>
    </row>
    <row r="37" spans="1:12" s="22" customFormat="1">
      <c r="A37" s="245"/>
      <c r="B37" s="230"/>
      <c r="C37" s="217"/>
      <c r="D37" s="219"/>
      <c r="E37" s="215"/>
      <c r="F37" s="232"/>
    </row>
    <row r="38" spans="1:12" s="22" customFormat="1" ht="25.5">
      <c r="A38" s="187">
        <f>COUNT($A$1:A37)+1</f>
        <v>23</v>
      </c>
      <c r="B38" s="216" t="s">
        <v>99</v>
      </c>
      <c r="C38" s="243" t="s">
        <v>25</v>
      </c>
      <c r="D38" s="219">
        <v>120</v>
      </c>
      <c r="E38" s="215"/>
      <c r="F38" s="205">
        <f>ROUND($D38*E38,2)</f>
        <v>0</v>
      </c>
    </row>
    <row r="39" spans="1:12" s="22" customFormat="1" ht="51">
      <c r="A39" s="187">
        <f>COUNT($A$1:A38)+1</f>
        <v>24</v>
      </c>
      <c r="B39" s="237" t="s">
        <v>157</v>
      </c>
      <c r="C39" s="243" t="s">
        <v>43</v>
      </c>
      <c r="D39" s="219">
        <v>33</v>
      </c>
      <c r="E39" s="246"/>
      <c r="F39" s="205">
        <f t="shared" ref="F39:F48" si="2">ROUND($D39*E39,2)</f>
        <v>0</v>
      </c>
    </row>
    <row r="40" spans="1:12" s="22" customFormat="1" ht="63.75">
      <c r="A40" s="225">
        <f>COUNT($A$1:A39)+1</f>
        <v>25</v>
      </c>
      <c r="B40" s="247" t="s">
        <v>279</v>
      </c>
      <c r="C40" s="248" t="s">
        <v>24</v>
      </c>
      <c r="D40" s="249">
        <v>68</v>
      </c>
      <c r="E40" s="250"/>
      <c r="F40" s="205">
        <f t="shared" si="2"/>
        <v>0</v>
      </c>
    </row>
    <row r="41" spans="1:12" s="22" customFormat="1" ht="51">
      <c r="A41" s="187">
        <f>COUNT($A$1:A40)+1</f>
        <v>26</v>
      </c>
      <c r="B41" s="216" t="s">
        <v>20</v>
      </c>
      <c r="C41" s="243" t="s">
        <v>25</v>
      </c>
      <c r="D41" s="219">
        <v>135</v>
      </c>
      <c r="E41" s="215"/>
      <c r="F41" s="205">
        <f t="shared" si="2"/>
        <v>0</v>
      </c>
    </row>
    <row r="42" spans="1:12" s="22" customFormat="1" ht="38.25">
      <c r="A42" s="187">
        <f>COUNT($A$1:A41)+1</f>
        <v>27</v>
      </c>
      <c r="B42" s="251" t="s">
        <v>41</v>
      </c>
      <c r="C42" s="252" t="s">
        <v>26</v>
      </c>
      <c r="D42" s="253">
        <v>5</v>
      </c>
      <c r="E42" s="246"/>
      <c r="F42" s="205">
        <f t="shared" si="2"/>
        <v>0</v>
      </c>
    </row>
    <row r="43" spans="1:12" s="22" customFormat="1" ht="25.5">
      <c r="A43" s="187">
        <f>COUNT($A$1:A42)+1</f>
        <v>28</v>
      </c>
      <c r="B43" s="251" t="s">
        <v>102</v>
      </c>
      <c r="C43" s="252" t="s">
        <v>26</v>
      </c>
      <c r="D43" s="253">
        <v>5</v>
      </c>
      <c r="E43" s="246"/>
      <c r="F43" s="205">
        <f t="shared" si="2"/>
        <v>0</v>
      </c>
    </row>
    <row r="44" spans="1:12" s="22" customFormat="1" ht="23.25" customHeight="1">
      <c r="A44" s="429">
        <f>COUNT($A$1:A43)+1</f>
        <v>29</v>
      </c>
      <c r="B44" s="254" t="s">
        <v>44</v>
      </c>
      <c r="C44" s="217"/>
      <c r="D44" s="255"/>
      <c r="E44" s="256"/>
      <c r="F44" s="205">
        <f t="shared" si="2"/>
        <v>0</v>
      </c>
    </row>
    <row r="45" spans="1:12" s="22" customFormat="1" ht="14.25">
      <c r="A45" s="430"/>
      <c r="B45" s="257" t="s">
        <v>105</v>
      </c>
      <c r="C45" s="217" t="s">
        <v>42</v>
      </c>
      <c r="D45" s="255">
        <v>135</v>
      </c>
      <c r="E45" s="215"/>
      <c r="F45" s="205">
        <f t="shared" si="2"/>
        <v>0</v>
      </c>
    </row>
    <row r="46" spans="1:12" s="22" customFormat="1" ht="14.25">
      <c r="A46" s="431"/>
      <c r="B46" s="258" t="s">
        <v>235</v>
      </c>
      <c r="C46" s="217" t="s">
        <v>42</v>
      </c>
      <c r="D46" s="255">
        <v>135</v>
      </c>
      <c r="E46" s="215"/>
      <c r="F46" s="205">
        <f t="shared" si="2"/>
        <v>0</v>
      </c>
    </row>
    <row r="47" spans="1:12" s="22" customFormat="1" ht="76.5">
      <c r="A47" s="187">
        <f>COUNT($A$1:A46)+1</f>
        <v>30</v>
      </c>
      <c r="B47" s="259" t="s">
        <v>225</v>
      </c>
      <c r="C47" s="217" t="s">
        <v>26</v>
      </c>
      <c r="D47" s="255">
        <v>30</v>
      </c>
      <c r="E47" s="256"/>
      <c r="F47" s="205">
        <f t="shared" si="2"/>
        <v>0</v>
      </c>
    </row>
    <row r="48" spans="1:12" s="22" customFormat="1" ht="38.25">
      <c r="A48" s="187">
        <f>COUNT($A$1:A47)+1</f>
        <v>31</v>
      </c>
      <c r="B48" s="260" t="s">
        <v>96</v>
      </c>
      <c r="C48" s="252" t="s">
        <v>25</v>
      </c>
      <c r="D48" s="252">
        <v>60</v>
      </c>
      <c r="E48" s="261"/>
      <c r="F48" s="205">
        <f t="shared" si="2"/>
        <v>0</v>
      </c>
    </row>
    <row r="49" spans="1:10" s="22" customFormat="1">
      <c r="A49" s="187"/>
      <c r="B49" s="230" t="s">
        <v>37</v>
      </c>
      <c r="C49" s="217"/>
      <c r="D49" s="219"/>
      <c r="E49" s="215"/>
      <c r="F49" s="80">
        <f>SUM(F38:F48)</f>
        <v>0</v>
      </c>
    </row>
    <row r="50" spans="1:10" s="22" customFormat="1">
      <c r="A50" s="187"/>
      <c r="B50" s="230"/>
      <c r="C50" s="217"/>
      <c r="D50" s="219"/>
      <c r="E50" s="215"/>
      <c r="F50" s="80"/>
    </row>
    <row r="51" spans="1:10">
      <c r="A51" s="193" t="s">
        <v>12</v>
      </c>
      <c r="B51" s="194" t="s">
        <v>209</v>
      </c>
      <c r="C51" s="308"/>
      <c r="D51" s="196"/>
      <c r="E51" s="197"/>
      <c r="F51" s="233"/>
      <c r="I51" s="133"/>
      <c r="J51" s="133"/>
    </row>
    <row r="52" spans="1:10">
      <c r="A52" s="187"/>
      <c r="B52" s="230"/>
      <c r="C52" s="217"/>
      <c r="D52" s="219"/>
      <c r="E52" s="215"/>
      <c r="F52" s="80"/>
      <c r="I52" s="133"/>
      <c r="J52" s="133"/>
    </row>
    <row r="53" spans="1:10" ht="82.5" customHeight="1">
      <c r="A53" s="265">
        <f>COUNT($A$1:A49)+1</f>
        <v>32</v>
      </c>
      <c r="B53" s="262" t="s">
        <v>210</v>
      </c>
      <c r="C53" s="285"/>
      <c r="D53" s="285"/>
      <c r="E53" s="286"/>
      <c r="F53" s="232"/>
      <c r="I53" s="133"/>
      <c r="J53" s="133"/>
    </row>
    <row r="54" spans="1:10" s="22" customFormat="1" ht="14.25">
      <c r="A54" s="239"/>
      <c r="B54" s="268" t="s">
        <v>249</v>
      </c>
      <c r="C54" s="285" t="s">
        <v>52</v>
      </c>
      <c r="D54" s="255">
        <v>60</v>
      </c>
      <c r="E54" s="286"/>
      <c r="F54" s="205">
        <f t="shared" ref="F54:F67" si="3">ROUND($D54*E54,2)</f>
        <v>0</v>
      </c>
    </row>
    <row r="55" spans="1:10" s="22" customFormat="1" ht="63.75">
      <c r="A55" s="265">
        <f>COUNT($A$1:A54)+1</f>
        <v>33</v>
      </c>
      <c r="B55" s="269" t="s">
        <v>257</v>
      </c>
      <c r="C55" s="285" t="s">
        <v>2</v>
      </c>
      <c r="D55" s="285">
        <v>1</v>
      </c>
      <c r="E55" s="286"/>
      <c r="F55" s="205">
        <f t="shared" si="3"/>
        <v>0</v>
      </c>
    </row>
    <row r="56" spans="1:10" s="22" customFormat="1" ht="76.5">
      <c r="A56" s="265">
        <f>COUNT($A$1:A55)+1</f>
        <v>34</v>
      </c>
      <c r="B56" s="269" t="s">
        <v>256</v>
      </c>
      <c r="C56" s="285" t="s">
        <v>2</v>
      </c>
      <c r="D56" s="285">
        <v>1</v>
      </c>
      <c r="E56" s="286"/>
      <c r="F56" s="205">
        <f t="shared" si="3"/>
        <v>0</v>
      </c>
    </row>
    <row r="57" spans="1:10" s="22" customFormat="1" ht="63.75">
      <c r="A57" s="239">
        <f>COUNT($A$3:A56)+1</f>
        <v>35</v>
      </c>
      <c r="B57" s="269" t="s">
        <v>224</v>
      </c>
      <c r="C57" s="285" t="s">
        <v>2</v>
      </c>
      <c r="D57" s="285">
        <v>2</v>
      </c>
      <c r="E57" s="286"/>
      <c r="F57" s="205">
        <f t="shared" si="3"/>
        <v>0</v>
      </c>
    </row>
    <row r="58" spans="1:10" s="22" customFormat="1" ht="63.75">
      <c r="A58" s="429">
        <f>COUNT($A$1:A57)+1</f>
        <v>36</v>
      </c>
      <c r="B58" s="237" t="s">
        <v>211</v>
      </c>
      <c r="C58" s="302"/>
      <c r="D58" s="271"/>
      <c r="E58" s="272"/>
      <c r="F58" s="205"/>
    </row>
    <row r="59" spans="1:10" s="22" customFormat="1">
      <c r="A59" s="430"/>
      <c r="B59" s="273" t="s">
        <v>212</v>
      </c>
      <c r="C59" s="302" t="s">
        <v>2</v>
      </c>
      <c r="D59" s="271">
        <v>1</v>
      </c>
      <c r="E59" s="272"/>
      <c r="F59" s="205"/>
    </row>
    <row r="60" spans="1:10" s="22" customFormat="1">
      <c r="A60" s="430"/>
      <c r="B60" s="273" t="s">
        <v>223</v>
      </c>
      <c r="C60" s="302" t="s">
        <v>2</v>
      </c>
      <c r="D60" s="271">
        <v>1</v>
      </c>
      <c r="E60" s="272"/>
      <c r="F60" s="205"/>
    </row>
    <row r="61" spans="1:10" s="22" customFormat="1">
      <c r="A61" s="430"/>
      <c r="B61" s="274" t="s">
        <v>213</v>
      </c>
      <c r="C61" s="302" t="s">
        <v>2</v>
      </c>
      <c r="D61" s="271">
        <v>1</v>
      </c>
      <c r="E61" s="272"/>
      <c r="F61" s="205"/>
    </row>
    <row r="62" spans="1:10" s="22" customFormat="1">
      <c r="A62" s="431"/>
      <c r="B62" s="275"/>
      <c r="C62" s="304" t="s">
        <v>203</v>
      </c>
      <c r="D62" s="271">
        <v>1</v>
      </c>
      <c r="E62" s="272"/>
      <c r="F62" s="205">
        <f t="shared" si="3"/>
        <v>0</v>
      </c>
    </row>
    <row r="63" spans="1:10" s="22" customFormat="1" ht="63.75">
      <c r="A63" s="429">
        <f>COUNT($A$1:A62)+1</f>
        <v>37</v>
      </c>
      <c r="B63" s="237" t="s">
        <v>252</v>
      </c>
      <c r="C63" s="302"/>
      <c r="D63" s="271"/>
      <c r="E63" s="272"/>
      <c r="F63" s="205"/>
    </row>
    <row r="64" spans="1:10" s="22" customFormat="1">
      <c r="A64" s="430"/>
      <c r="B64" s="273" t="s">
        <v>212</v>
      </c>
      <c r="C64" s="302" t="s">
        <v>2</v>
      </c>
      <c r="D64" s="271">
        <v>1</v>
      </c>
      <c r="E64" s="272"/>
      <c r="F64" s="205"/>
    </row>
    <row r="65" spans="1:10" s="22" customFormat="1">
      <c r="A65" s="430"/>
      <c r="B65" s="273" t="s">
        <v>223</v>
      </c>
      <c r="C65" s="302" t="s">
        <v>2</v>
      </c>
      <c r="D65" s="271">
        <v>1</v>
      </c>
      <c r="E65" s="272"/>
      <c r="F65" s="205"/>
    </row>
    <row r="66" spans="1:10" s="22" customFormat="1">
      <c r="A66" s="430"/>
      <c r="B66" s="274" t="s">
        <v>213</v>
      </c>
      <c r="C66" s="302" t="s">
        <v>2</v>
      </c>
      <c r="D66" s="271">
        <v>1</v>
      </c>
      <c r="E66" s="272"/>
      <c r="F66" s="205"/>
    </row>
    <row r="67" spans="1:10">
      <c r="A67" s="431"/>
      <c r="B67" s="275"/>
      <c r="C67" s="304" t="s">
        <v>203</v>
      </c>
      <c r="D67" s="271">
        <v>2</v>
      </c>
      <c r="E67" s="272"/>
      <c r="F67" s="205">
        <f t="shared" si="3"/>
        <v>0</v>
      </c>
    </row>
    <row r="68" spans="1:10">
      <c r="A68" s="225"/>
      <c r="B68" s="276" t="s">
        <v>214</v>
      </c>
      <c r="C68" s="217"/>
      <c r="D68" s="219"/>
      <c r="E68" s="215"/>
      <c r="F68" s="80">
        <f>SUM(F54:F67)</f>
        <v>0</v>
      </c>
    </row>
    <row r="69" spans="1:10">
      <c r="A69" s="225"/>
      <c r="B69" s="231"/>
      <c r="C69" s="217"/>
      <c r="D69" s="219"/>
      <c r="E69" s="232"/>
      <c r="F69" s="233"/>
    </row>
    <row r="70" spans="1:10">
      <c r="A70" s="277" t="s">
        <v>182</v>
      </c>
      <c r="B70" s="276" t="s">
        <v>215</v>
      </c>
      <c r="C70" s="217"/>
      <c r="D70" s="219"/>
      <c r="E70" s="232"/>
      <c r="F70" s="233"/>
    </row>
    <row r="71" spans="1:10" s="124" customFormat="1">
      <c r="A71" s="278"/>
      <c r="B71" s="276"/>
      <c r="C71" s="217"/>
      <c r="D71" s="219"/>
      <c r="E71" s="232"/>
      <c r="F71" s="233"/>
      <c r="I71" s="125"/>
      <c r="J71" s="125"/>
    </row>
    <row r="72" spans="1:10" s="160" customFormat="1" ht="25.5">
      <c r="A72" s="187">
        <f>COUNT($A$1:A71)+1</f>
        <v>38</v>
      </c>
      <c r="B72" s="237" t="s">
        <v>216</v>
      </c>
      <c r="C72" s="279" t="s">
        <v>26</v>
      </c>
      <c r="D72" s="280">
        <f>D10</f>
        <v>60</v>
      </c>
      <c r="E72" s="192"/>
      <c r="F72" s="205">
        <f t="shared" ref="F72:F74" si="4">ROUND($D72*E72,2)</f>
        <v>0</v>
      </c>
    </row>
    <row r="73" spans="1:10" s="22" customFormat="1" ht="38.25">
      <c r="A73" s="239">
        <f>COUNT($A$3:A72)+1</f>
        <v>39</v>
      </c>
      <c r="B73" s="237" t="s">
        <v>217</v>
      </c>
      <c r="C73" s="281" t="s">
        <v>26</v>
      </c>
      <c r="D73" s="282">
        <f>D72</f>
        <v>60</v>
      </c>
      <c r="E73" s="283"/>
      <c r="F73" s="205">
        <f t="shared" si="4"/>
        <v>0</v>
      </c>
      <c r="I73" s="121"/>
      <c r="J73" s="121"/>
    </row>
    <row r="74" spans="1:10" ht="38.25">
      <c r="A74" s="218">
        <f>COUNT($A$5:A73)+1</f>
        <v>40</v>
      </c>
      <c r="B74" s="284" t="s">
        <v>234</v>
      </c>
      <c r="C74" s="285" t="s">
        <v>16</v>
      </c>
      <c r="D74" s="285">
        <v>1</v>
      </c>
      <c r="E74" s="286"/>
      <c r="F74" s="205">
        <f t="shared" si="4"/>
        <v>0</v>
      </c>
    </row>
    <row r="75" spans="1:10" s="22" customFormat="1">
      <c r="A75" s="187"/>
      <c r="B75" s="287" t="s">
        <v>218</v>
      </c>
      <c r="C75" s="222"/>
      <c r="D75" s="223"/>
      <c r="E75" s="235"/>
      <c r="F75" s="132">
        <f>SUM(F72:F74)</f>
        <v>0</v>
      </c>
      <c r="I75" s="121"/>
      <c r="J75" s="121"/>
    </row>
    <row r="76" spans="1:10" s="22" customFormat="1">
      <c r="A76" s="225"/>
      <c r="B76" s="231"/>
      <c r="C76" s="222"/>
      <c r="D76" s="223"/>
      <c r="E76" s="236"/>
      <c r="F76" s="205"/>
      <c r="I76" s="121"/>
      <c r="J76" s="121"/>
    </row>
    <row r="77" spans="1:10" s="22" customFormat="1">
      <c r="A77" s="245" t="s">
        <v>219</v>
      </c>
      <c r="B77" s="287" t="s">
        <v>220</v>
      </c>
      <c r="C77" s="222"/>
      <c r="D77" s="288">
        <v>0.1</v>
      </c>
      <c r="E77" s="236"/>
      <c r="F77" s="132">
        <f>(F19+F34+F49+F68+F75)*$D77</f>
        <v>0</v>
      </c>
      <c r="I77" s="121"/>
      <c r="J77" s="121"/>
    </row>
    <row r="78" spans="1:10" s="22" customFormat="1">
      <c r="A78" s="225"/>
      <c r="B78" s="231"/>
      <c r="C78" s="222"/>
      <c r="D78" s="223"/>
      <c r="E78" s="236"/>
      <c r="F78" s="205"/>
      <c r="I78" s="121"/>
      <c r="J78" s="121"/>
    </row>
    <row r="79" spans="1:10" s="22" customFormat="1">
      <c r="A79" s="225"/>
      <c r="B79" s="276" t="s">
        <v>23</v>
      </c>
      <c r="C79" s="222"/>
      <c r="D79" s="223"/>
      <c r="E79" s="236"/>
      <c r="F79" s="205"/>
      <c r="I79" s="121"/>
      <c r="J79" s="121"/>
    </row>
    <row r="80" spans="1:10" s="22" customFormat="1">
      <c r="A80" s="289" t="s">
        <v>9</v>
      </c>
      <c r="B80" s="290" t="s">
        <v>221</v>
      </c>
      <c r="C80" s="222"/>
      <c r="D80" s="291"/>
      <c r="E80" s="236"/>
      <c r="F80" s="236">
        <f>+F19</f>
        <v>0</v>
      </c>
      <c r="I80" s="121"/>
      <c r="J80" s="121"/>
    </row>
    <row r="81" spans="1:12" s="22" customFormat="1">
      <c r="A81" s="289" t="s">
        <v>10</v>
      </c>
      <c r="B81" s="292" t="s">
        <v>4</v>
      </c>
      <c r="C81" s="222"/>
      <c r="D81" s="291"/>
      <c r="E81" s="236"/>
      <c r="F81" s="236">
        <f>F34</f>
        <v>0</v>
      </c>
      <c r="I81" s="121"/>
      <c r="J81" s="121"/>
    </row>
    <row r="82" spans="1:12" s="22" customFormat="1">
      <c r="A82" s="289" t="s">
        <v>11</v>
      </c>
      <c r="B82" s="292" t="s">
        <v>222</v>
      </c>
      <c r="C82" s="222"/>
      <c r="D82" s="291"/>
      <c r="E82" s="236"/>
      <c r="F82" s="236">
        <f>F49</f>
        <v>0</v>
      </c>
      <c r="I82" s="121"/>
      <c r="J82" s="121"/>
    </row>
    <row r="83" spans="1:12" s="22" customFormat="1">
      <c r="A83" s="289" t="s">
        <v>12</v>
      </c>
      <c r="B83" s="292" t="s">
        <v>209</v>
      </c>
      <c r="C83" s="222"/>
      <c r="D83" s="291"/>
      <c r="E83" s="236"/>
      <c r="F83" s="236">
        <f>+F68</f>
        <v>0</v>
      </c>
      <c r="I83" s="121"/>
      <c r="J83" s="121"/>
    </row>
    <row r="84" spans="1:12" s="22" customFormat="1">
      <c r="A84" s="289" t="s">
        <v>182</v>
      </c>
      <c r="B84" s="292" t="s">
        <v>215</v>
      </c>
      <c r="C84" s="222"/>
      <c r="D84" s="291"/>
      <c r="E84" s="236"/>
      <c r="F84" s="236">
        <f>+F75</f>
        <v>0</v>
      </c>
      <c r="I84" s="121"/>
      <c r="J84" s="121"/>
    </row>
    <row r="85" spans="1:12" s="22" customFormat="1">
      <c r="A85" s="289" t="s">
        <v>219</v>
      </c>
      <c r="B85" s="292" t="s">
        <v>220</v>
      </c>
      <c r="C85" s="222"/>
      <c r="D85" s="291"/>
      <c r="E85" s="236"/>
      <c r="F85" s="236">
        <f>+F77</f>
        <v>0</v>
      </c>
      <c r="I85" s="121"/>
      <c r="J85" s="121"/>
    </row>
    <row r="86" spans="1:12">
      <c r="A86" s="289"/>
      <c r="B86" s="293" t="s">
        <v>273</v>
      </c>
      <c r="C86" s="222"/>
      <c r="D86" s="294"/>
      <c r="E86" s="236"/>
      <c r="F86" s="132">
        <f>SUM(F80:F85)</f>
        <v>0</v>
      </c>
    </row>
    <row r="89" spans="1:12" s="120" customFormat="1">
      <c r="A89" s="161"/>
      <c r="B89" s="162"/>
      <c r="C89" s="131"/>
      <c r="D89" s="163"/>
      <c r="E89" s="164"/>
      <c r="G89" s="133"/>
      <c r="H89" s="133"/>
      <c r="K89" s="133"/>
      <c r="L89" s="133"/>
    </row>
    <row r="90" spans="1:12" s="120" customFormat="1">
      <c r="A90" s="161"/>
      <c r="B90" s="162"/>
      <c r="C90" s="131"/>
      <c r="D90" s="163"/>
      <c r="E90" s="164"/>
      <c r="G90" s="133"/>
      <c r="H90" s="133"/>
      <c r="K90" s="133"/>
      <c r="L90" s="133"/>
    </row>
    <row r="91" spans="1:12" s="120" customFormat="1">
      <c r="A91" s="161"/>
      <c r="B91" s="162"/>
      <c r="C91" s="131"/>
      <c r="D91" s="163"/>
      <c r="E91" s="164"/>
      <c r="G91" s="133"/>
      <c r="H91" s="133"/>
      <c r="K91" s="133"/>
      <c r="L91" s="133"/>
    </row>
    <row r="92" spans="1:12" s="120" customFormat="1">
      <c r="A92" s="161"/>
      <c r="B92" s="162"/>
      <c r="C92" s="131"/>
      <c r="D92" s="163"/>
      <c r="E92" s="164"/>
      <c r="G92" s="133"/>
      <c r="H92" s="133"/>
      <c r="K92" s="133"/>
      <c r="L92" s="133"/>
    </row>
    <row r="93" spans="1:12" s="120" customFormat="1">
      <c r="A93" s="161"/>
      <c r="B93" s="162"/>
      <c r="C93" s="131"/>
      <c r="D93" s="163"/>
      <c r="E93" s="164"/>
      <c r="G93" s="133"/>
      <c r="H93" s="133"/>
      <c r="K93" s="133"/>
      <c r="L93" s="133"/>
    </row>
    <row r="94" spans="1:12" s="120" customFormat="1">
      <c r="A94" s="161"/>
      <c r="B94" s="162"/>
      <c r="C94" s="131"/>
      <c r="D94" s="163"/>
      <c r="E94" s="164"/>
      <c r="G94" s="133"/>
      <c r="H94" s="133"/>
      <c r="K94" s="133"/>
      <c r="L94" s="133"/>
    </row>
    <row r="95" spans="1:12" s="120" customFormat="1">
      <c r="A95" s="161"/>
      <c r="B95" s="162"/>
      <c r="C95" s="131"/>
      <c r="D95" s="163"/>
      <c r="E95" s="164"/>
      <c r="G95" s="133"/>
      <c r="H95" s="133"/>
      <c r="K95" s="133"/>
      <c r="L95" s="133"/>
    </row>
    <row r="96" spans="1:12" s="120" customFormat="1">
      <c r="A96" s="161"/>
      <c r="B96" s="162"/>
      <c r="C96" s="131"/>
      <c r="D96" s="163"/>
      <c r="E96" s="164"/>
      <c r="G96" s="133"/>
      <c r="H96" s="133"/>
      <c r="K96" s="133"/>
      <c r="L96" s="133"/>
    </row>
    <row r="97" spans="1:12" s="120" customFormat="1">
      <c r="A97" s="161"/>
      <c r="B97" s="162"/>
      <c r="C97" s="131"/>
      <c r="D97" s="165"/>
      <c r="E97" s="164"/>
      <c r="G97" s="133"/>
      <c r="H97" s="133"/>
      <c r="K97" s="133"/>
      <c r="L97" s="133"/>
    </row>
    <row r="98" spans="1:12" s="120" customFormat="1">
      <c r="A98" s="161"/>
      <c r="B98" s="162"/>
      <c r="C98" s="131"/>
      <c r="D98" s="163"/>
      <c r="E98" s="164"/>
      <c r="G98" s="133"/>
      <c r="H98" s="133"/>
      <c r="K98" s="133"/>
      <c r="L98" s="133"/>
    </row>
  </sheetData>
  <mergeCells count="5">
    <mergeCell ref="A3:A4"/>
    <mergeCell ref="B3:B4"/>
    <mergeCell ref="A44:A46"/>
    <mergeCell ref="A58:A62"/>
    <mergeCell ref="A63:A67"/>
  </mergeCells>
  <pageMargins left="0.78740157480314965" right="0.59055118110236227" top="0.86614173228346458" bottom="1.1811023622047245" header="0.31496062992125984" footer="0.51181102362204722"/>
  <pageSetup paperSize="9" scale="90" orientation="portrait" r:id="rId1"/>
  <headerFooter alignWithMargins="0">
    <oddFooter>&amp;R&amp;"FuturaTEEMedCon,Običajno"&amp;P/&amp;N</oddFooter>
  </headerFooter>
  <rowBreaks count="1" manualBreakCount="1">
    <brk id="43"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86"/>
  <sheetViews>
    <sheetView view="pageBreakPreview" zoomScaleNormal="100" zoomScaleSheetLayoutView="100" workbookViewId="0">
      <selection activeCell="E8" sqref="E8:E89"/>
    </sheetView>
  </sheetViews>
  <sheetFormatPr defaultRowHeight="12.75"/>
  <cols>
    <col min="1" max="1" width="5.85546875" style="136" customWidth="1"/>
    <col min="2" max="2" width="45" style="137" customWidth="1"/>
    <col min="3" max="3" width="6" style="122" customWidth="1"/>
    <col min="4" max="4" width="8.140625" style="123" customWidth="1"/>
    <col min="5" max="5" width="9.42578125" style="117" customWidth="1"/>
    <col min="6" max="6" width="13.28515625" style="117" customWidth="1"/>
    <col min="8" max="8" width="29.28515625" customWidth="1"/>
  </cols>
  <sheetData>
    <row r="1" spans="1:9" ht="15">
      <c r="A1" s="110" t="s">
        <v>33</v>
      </c>
      <c r="B1" s="111" t="s">
        <v>245</v>
      </c>
      <c r="C1" s="112"/>
      <c r="D1" s="113"/>
      <c r="E1" s="114"/>
      <c r="F1" s="114"/>
    </row>
    <row r="2" spans="1:9">
      <c r="A2" s="115"/>
      <c r="B2" s="116"/>
      <c r="C2" s="112"/>
      <c r="D2" s="113"/>
      <c r="E2" s="114"/>
      <c r="F2" s="114"/>
    </row>
    <row r="3" spans="1:9" s="108" customFormat="1">
      <c r="A3" s="433" t="s">
        <v>5</v>
      </c>
      <c r="B3" s="432" t="s">
        <v>200</v>
      </c>
      <c r="C3" s="183" t="s">
        <v>6</v>
      </c>
      <c r="D3" s="184" t="s">
        <v>7</v>
      </c>
      <c r="E3" s="185" t="s">
        <v>8</v>
      </c>
      <c r="F3" s="186" t="s">
        <v>15</v>
      </c>
    </row>
    <row r="4" spans="1:9">
      <c r="A4" s="433"/>
      <c r="B4" s="432"/>
      <c r="C4" s="181"/>
      <c r="D4" s="182">
        <v>1</v>
      </c>
      <c r="E4" s="182">
        <v>2</v>
      </c>
      <c r="F4" s="182" t="s">
        <v>285</v>
      </c>
    </row>
    <row r="5" spans="1:9">
      <c r="A5" s="312"/>
      <c r="B5" s="313"/>
      <c r="C5" s="314"/>
      <c r="D5" s="315"/>
      <c r="E5" s="316"/>
      <c r="F5" s="316"/>
    </row>
    <row r="6" spans="1:9">
      <c r="A6" s="317" t="s">
        <v>9</v>
      </c>
      <c r="B6" s="318" t="s">
        <v>38</v>
      </c>
      <c r="C6" s="183"/>
      <c r="D6" s="184"/>
      <c r="E6" s="185"/>
      <c r="F6" s="185"/>
    </row>
    <row r="7" spans="1:9">
      <c r="A7" s="312"/>
      <c r="B7" s="313"/>
      <c r="C7" s="314"/>
      <c r="D7" s="315"/>
      <c r="E7" s="316"/>
      <c r="F7" s="316"/>
    </row>
    <row r="8" spans="1:9" ht="14.25">
      <c r="A8" s="187">
        <f>COUNT($A$1:A7)+1</f>
        <v>1</v>
      </c>
      <c r="B8" s="319" t="s">
        <v>144</v>
      </c>
      <c r="C8" s="281" t="s">
        <v>26</v>
      </c>
      <c r="D8" s="299">
        <v>186</v>
      </c>
      <c r="E8" s="320"/>
      <c r="F8" s="321">
        <f>ROUND($D8*E8,2)</f>
        <v>0</v>
      </c>
      <c r="G8" s="118"/>
    </row>
    <row r="9" spans="1:9">
      <c r="A9" s="187">
        <f>COUNT($A$1:A8)+1</f>
        <v>2</v>
      </c>
      <c r="B9" s="237" t="s">
        <v>145</v>
      </c>
      <c r="C9" s="281" t="s">
        <v>2</v>
      </c>
      <c r="D9" s="299">
        <v>9</v>
      </c>
      <c r="E9" s="320"/>
      <c r="F9" s="321">
        <f t="shared" ref="F9:F27" si="0">ROUND($D9*E9,2)</f>
        <v>0</v>
      </c>
    </row>
    <row r="10" spans="1:9" s="22" customFormat="1" ht="51">
      <c r="A10" s="225">
        <f>COUNT($A$1:A9)+1</f>
        <v>3</v>
      </c>
      <c r="B10" s="237" t="s">
        <v>146</v>
      </c>
      <c r="C10" s="214" t="s">
        <v>16</v>
      </c>
      <c r="D10" s="219">
        <v>1</v>
      </c>
      <c r="E10" s="232"/>
      <c r="F10" s="321">
        <f t="shared" si="0"/>
        <v>0</v>
      </c>
      <c r="G10" s="121"/>
    </row>
    <row r="11" spans="1:9" s="168" customFormat="1" ht="51">
      <c r="A11" s="187">
        <f>COUNT($A$6:A10)+1</f>
        <v>4</v>
      </c>
      <c r="B11" s="212" t="s">
        <v>111</v>
      </c>
      <c r="C11" s="213" t="s">
        <v>42</v>
      </c>
      <c r="D11" s="214">
        <v>280</v>
      </c>
      <c r="E11" s="215"/>
      <c r="F11" s="321">
        <f t="shared" si="0"/>
        <v>0</v>
      </c>
      <c r="I11" s="107"/>
    </row>
    <row r="12" spans="1:9" s="168" customFormat="1" ht="14.25">
      <c r="A12" s="187">
        <f>COUNT($A$6:A11)+1</f>
        <v>5</v>
      </c>
      <c r="B12" s="216" t="s">
        <v>112</v>
      </c>
      <c r="C12" s="217" t="s">
        <v>52</v>
      </c>
      <c r="D12" s="214">
        <v>20</v>
      </c>
      <c r="E12" s="215"/>
      <c r="F12" s="321">
        <f t="shared" si="0"/>
        <v>0</v>
      </c>
      <c r="I12" s="107"/>
    </row>
    <row r="13" spans="1:9" s="168" customFormat="1" ht="63.75">
      <c r="A13" s="218">
        <f>COUNT($A$8:A12)+1</f>
        <v>6</v>
      </c>
      <c r="B13" s="212" t="s">
        <v>116</v>
      </c>
      <c r="C13" s="217" t="s">
        <v>52</v>
      </c>
      <c r="D13" s="219">
        <v>10</v>
      </c>
      <c r="E13" s="220"/>
      <c r="F13" s="321">
        <f t="shared" si="0"/>
        <v>0</v>
      </c>
      <c r="I13" s="107"/>
    </row>
    <row r="14" spans="1:9" ht="102">
      <c r="A14" s="225">
        <f>COUNT($A$1:A13)+1</f>
        <v>7</v>
      </c>
      <c r="B14" s="237" t="s">
        <v>233</v>
      </c>
      <c r="C14" s="243" t="s">
        <v>43</v>
      </c>
      <c r="D14" s="219">
        <v>337</v>
      </c>
      <c r="E14" s="232"/>
      <c r="F14" s="321">
        <f t="shared" si="0"/>
        <v>0</v>
      </c>
    </row>
    <row r="15" spans="1:9" s="71" customFormat="1" ht="25.5">
      <c r="A15" s="225">
        <f>COUNT($A$1:A14)+1</f>
        <v>8</v>
      </c>
      <c r="B15" s="216" t="s">
        <v>147</v>
      </c>
      <c r="C15" s="243" t="s">
        <v>43</v>
      </c>
      <c r="D15" s="219">
        <v>2</v>
      </c>
      <c r="E15" s="232"/>
      <c r="F15" s="321">
        <f t="shared" si="0"/>
        <v>0</v>
      </c>
    </row>
    <row r="16" spans="1:9" ht="114.75">
      <c r="A16" s="239">
        <f>COUNT($A$1:A15)+1</f>
        <v>9</v>
      </c>
      <c r="B16" s="237" t="s">
        <v>148</v>
      </c>
      <c r="C16" s="243" t="s">
        <v>43</v>
      </c>
      <c r="D16" s="219">
        <v>34</v>
      </c>
      <c r="E16" s="215"/>
      <c r="F16" s="321">
        <f t="shared" si="0"/>
        <v>0</v>
      </c>
    </row>
    <row r="17" spans="1:9" ht="38.25">
      <c r="A17" s="187">
        <f>COUNT($A$1:A16)+1</f>
        <v>10</v>
      </c>
      <c r="B17" s="322" t="s">
        <v>149</v>
      </c>
      <c r="C17" s="323" t="s">
        <v>25</v>
      </c>
      <c r="D17" s="324">
        <v>167</v>
      </c>
      <c r="E17" s="321"/>
      <c r="F17" s="321">
        <f t="shared" si="0"/>
        <v>0</v>
      </c>
    </row>
    <row r="18" spans="1:9" ht="38.25">
      <c r="A18" s="187">
        <f>COUNT($A$1:A17)+1</f>
        <v>11</v>
      </c>
      <c r="B18" s="325" t="s">
        <v>150</v>
      </c>
      <c r="C18" s="243" t="s">
        <v>24</v>
      </c>
      <c r="D18" s="326">
        <v>17</v>
      </c>
      <c r="E18" s="321"/>
      <c r="F18" s="321">
        <f t="shared" si="0"/>
        <v>0</v>
      </c>
    </row>
    <row r="19" spans="1:9" ht="63.75">
      <c r="A19" s="187">
        <f>COUNT($A$1:A18)+1</f>
        <v>12</v>
      </c>
      <c r="B19" s="327" t="s">
        <v>151</v>
      </c>
      <c r="C19" s="243" t="s">
        <v>24</v>
      </c>
      <c r="D19" s="324">
        <v>50</v>
      </c>
      <c r="E19" s="321"/>
      <c r="F19" s="321">
        <f t="shared" si="0"/>
        <v>0</v>
      </c>
    </row>
    <row r="20" spans="1:9" ht="63.75">
      <c r="A20" s="239">
        <f>COUNT($A$3:A19)+1</f>
        <v>13</v>
      </c>
      <c r="B20" s="216" t="s">
        <v>152</v>
      </c>
      <c r="C20" s="243" t="s">
        <v>43</v>
      </c>
      <c r="D20" s="219">
        <v>159</v>
      </c>
      <c r="E20" s="215"/>
      <c r="F20" s="321">
        <f t="shared" si="0"/>
        <v>0</v>
      </c>
    </row>
    <row r="21" spans="1:9" s="124" customFormat="1" ht="51">
      <c r="A21" s="239">
        <f>COUNT($A$3:A20)+1</f>
        <v>14</v>
      </c>
      <c r="B21" s="216" t="s">
        <v>40</v>
      </c>
      <c r="C21" s="214" t="s">
        <v>43</v>
      </c>
      <c r="D21" s="244">
        <v>216</v>
      </c>
      <c r="E21" s="215"/>
      <c r="F21" s="321">
        <f t="shared" si="0"/>
        <v>0</v>
      </c>
      <c r="I21" s="125"/>
    </row>
    <row r="22" spans="1:9" s="166" customFormat="1" ht="84" customHeight="1">
      <c r="A22" s="305">
        <f>COUNT($A$3:A21)+1</f>
        <v>15</v>
      </c>
      <c r="B22" s="328" t="s">
        <v>286</v>
      </c>
      <c r="C22" s="329" t="s">
        <v>2</v>
      </c>
      <c r="D22" s="330">
        <v>5</v>
      </c>
      <c r="E22" s="331"/>
      <c r="F22" s="321">
        <f t="shared" si="0"/>
        <v>0</v>
      </c>
    </row>
    <row r="23" spans="1:9" s="167" customFormat="1" ht="76.5">
      <c r="A23" s="239">
        <f>COUNT($A$3:A22)+1</f>
        <v>16</v>
      </c>
      <c r="B23" s="328" t="s">
        <v>287</v>
      </c>
      <c r="C23" s="329" t="s">
        <v>2</v>
      </c>
      <c r="D23" s="330">
        <v>5</v>
      </c>
      <c r="E23" s="215"/>
      <c r="F23" s="321">
        <f t="shared" si="0"/>
        <v>0</v>
      </c>
    </row>
    <row r="24" spans="1:9" s="126" customFormat="1" ht="51">
      <c r="A24" s="332">
        <f>COUNT($A$1:A23)+1</f>
        <v>17</v>
      </c>
      <c r="B24" s="212" t="s">
        <v>153</v>
      </c>
      <c r="C24" s="243" t="s">
        <v>2</v>
      </c>
      <c r="D24" s="333">
        <v>3</v>
      </c>
      <c r="E24" s="334"/>
      <c r="F24" s="321">
        <f t="shared" si="0"/>
        <v>0</v>
      </c>
      <c r="H24" s="22"/>
      <c r="I24" s="127"/>
    </row>
    <row r="25" spans="1:9" s="25" customFormat="1" ht="25.5">
      <c r="A25" s="187">
        <f>COUNT($A$1:A24)+1</f>
        <v>18</v>
      </c>
      <c r="B25" s="335" t="s">
        <v>154</v>
      </c>
      <c r="C25" s="336" t="s">
        <v>2</v>
      </c>
      <c r="D25" s="252">
        <v>16</v>
      </c>
      <c r="E25" s="337"/>
      <c r="F25" s="321">
        <f t="shared" si="0"/>
        <v>0</v>
      </c>
    </row>
    <row r="26" spans="1:9" s="124" customFormat="1" ht="153">
      <c r="A26" s="239">
        <f>COUNT($A$1:A25)+1</f>
        <v>19</v>
      </c>
      <c r="B26" s="338" t="s">
        <v>155</v>
      </c>
      <c r="C26" s="252" t="s">
        <v>26</v>
      </c>
      <c r="D26" s="339">
        <v>15</v>
      </c>
      <c r="E26" s="215"/>
      <c r="F26" s="321">
        <f t="shared" si="0"/>
        <v>0</v>
      </c>
      <c r="H26" s="128"/>
      <c r="I26" s="108"/>
    </row>
    <row r="27" spans="1:9" s="124" customFormat="1" ht="229.5">
      <c r="A27" s="239">
        <f>COUNT($A$1:A26)+1</f>
        <v>20</v>
      </c>
      <c r="B27" s="338" t="s">
        <v>156</v>
      </c>
      <c r="C27" s="252" t="s">
        <v>26</v>
      </c>
      <c r="D27" s="339">
        <v>40</v>
      </c>
      <c r="E27" s="215"/>
      <c r="F27" s="321">
        <f t="shared" si="0"/>
        <v>0</v>
      </c>
      <c r="H27" s="128"/>
      <c r="I27" s="108"/>
    </row>
    <row r="28" spans="1:9">
      <c r="A28" s="187"/>
      <c r="B28" s="340" t="s">
        <v>50</v>
      </c>
      <c r="C28" s="279"/>
      <c r="D28" s="298"/>
      <c r="E28" s="341"/>
      <c r="F28" s="83">
        <f>SUM(F8:F27)</f>
        <v>0</v>
      </c>
    </row>
    <row r="29" spans="1:9">
      <c r="A29" s="187"/>
      <c r="B29" s="340"/>
      <c r="C29" s="279"/>
      <c r="D29" s="298"/>
      <c r="E29" s="341"/>
      <c r="F29" s="83"/>
    </row>
    <row r="30" spans="1:9">
      <c r="A30" s="317" t="s">
        <v>10</v>
      </c>
      <c r="B30" s="230" t="s">
        <v>36</v>
      </c>
      <c r="C30" s="217"/>
      <c r="D30" s="219"/>
      <c r="E30" s="215"/>
      <c r="F30" s="232"/>
    </row>
    <row r="31" spans="1:9">
      <c r="A31" s="193"/>
      <c r="B31" s="342"/>
      <c r="C31" s="343"/>
      <c r="D31" s="344"/>
      <c r="E31" s="345"/>
      <c r="F31" s="233"/>
    </row>
    <row r="32" spans="1:9" ht="63.75">
      <c r="A32" s="225">
        <f>COUNT($A$1:A31)+1</f>
        <v>21</v>
      </c>
      <c r="B32" s="346" t="s">
        <v>279</v>
      </c>
      <c r="C32" s="214" t="s">
        <v>43</v>
      </c>
      <c r="D32" s="347">
        <v>225</v>
      </c>
      <c r="E32" s="246"/>
      <c r="F32" s="321">
        <f>ROUND($D32*E32,2)</f>
        <v>0</v>
      </c>
    </row>
    <row r="33" spans="1:9" ht="51">
      <c r="A33" s="225">
        <f>COUNT($A$1:A32)+1</f>
        <v>22</v>
      </c>
      <c r="B33" s="237" t="s">
        <v>157</v>
      </c>
      <c r="C33" s="214" t="s">
        <v>43</v>
      </c>
      <c r="D33" s="347">
        <v>112</v>
      </c>
      <c r="E33" s="246"/>
      <c r="F33" s="321">
        <f t="shared" ref="F33:F41" si="1">ROUND($D33*E33,2)</f>
        <v>0</v>
      </c>
    </row>
    <row r="34" spans="1:9" ht="51">
      <c r="A34" s="187">
        <f>COUNT($A$1:A33)+1</f>
        <v>23</v>
      </c>
      <c r="B34" s="216" t="s">
        <v>20</v>
      </c>
      <c r="C34" s="243" t="s">
        <v>25</v>
      </c>
      <c r="D34" s="219">
        <v>308</v>
      </c>
      <c r="E34" s="215"/>
      <c r="F34" s="321">
        <f t="shared" si="1"/>
        <v>0</v>
      </c>
    </row>
    <row r="35" spans="1:9" ht="38.25">
      <c r="A35" s="187">
        <f>COUNT($A$1:A34)+1</f>
        <v>24</v>
      </c>
      <c r="B35" s="251" t="s">
        <v>41</v>
      </c>
      <c r="C35" s="252" t="s">
        <v>26</v>
      </c>
      <c r="D35" s="253">
        <v>5</v>
      </c>
      <c r="E35" s="246"/>
      <c r="F35" s="321">
        <f t="shared" si="1"/>
        <v>0</v>
      </c>
    </row>
    <row r="36" spans="1:9" ht="25.5">
      <c r="A36" s="187">
        <f>COUNT($A$1:A35)+1</f>
        <v>25</v>
      </c>
      <c r="B36" s="251" t="s">
        <v>102</v>
      </c>
      <c r="C36" s="252" t="s">
        <v>26</v>
      </c>
      <c r="D36" s="253">
        <v>5</v>
      </c>
      <c r="E36" s="246"/>
      <c r="F36" s="321">
        <f t="shared" si="1"/>
        <v>0</v>
      </c>
    </row>
    <row r="37" spans="1:9" ht="20.25" customHeight="1">
      <c r="A37" s="429">
        <f>COUNT($A$1:A36)+1</f>
        <v>26</v>
      </c>
      <c r="B37" s="254" t="s">
        <v>44</v>
      </c>
      <c r="C37" s="217"/>
      <c r="D37" s="255"/>
      <c r="E37" s="256"/>
      <c r="F37" s="321">
        <f t="shared" si="1"/>
        <v>0</v>
      </c>
    </row>
    <row r="38" spans="1:9" ht="14.25">
      <c r="A38" s="430"/>
      <c r="B38" s="257" t="s">
        <v>105</v>
      </c>
      <c r="C38" s="217" t="s">
        <v>42</v>
      </c>
      <c r="D38" s="255">
        <v>308</v>
      </c>
      <c r="E38" s="215"/>
      <c r="F38" s="321">
        <f t="shared" si="1"/>
        <v>0</v>
      </c>
    </row>
    <row r="39" spans="1:9" ht="14.25">
      <c r="A39" s="431"/>
      <c r="B39" s="258" t="s">
        <v>235</v>
      </c>
      <c r="C39" s="217" t="s">
        <v>42</v>
      </c>
      <c r="D39" s="255">
        <v>308</v>
      </c>
      <c r="E39" s="215"/>
      <c r="F39" s="321">
        <f t="shared" si="1"/>
        <v>0</v>
      </c>
    </row>
    <row r="40" spans="1:9" ht="76.5">
      <c r="A40" s="187">
        <f>COUNT($A$1:A39)+1</f>
        <v>27</v>
      </c>
      <c r="B40" s="259" t="s">
        <v>225</v>
      </c>
      <c r="C40" s="217" t="s">
        <v>26</v>
      </c>
      <c r="D40" s="255">
        <v>10</v>
      </c>
      <c r="E40" s="256"/>
      <c r="F40" s="321">
        <f t="shared" si="1"/>
        <v>0</v>
      </c>
    </row>
    <row r="41" spans="1:9" ht="38.25">
      <c r="A41" s="187">
        <f>COUNT($A$1:A40)+1</f>
        <v>28</v>
      </c>
      <c r="B41" s="260" t="s">
        <v>96</v>
      </c>
      <c r="C41" s="252" t="s">
        <v>25</v>
      </c>
      <c r="D41" s="252">
        <v>93</v>
      </c>
      <c r="E41" s="261"/>
      <c r="F41" s="321">
        <f t="shared" si="1"/>
        <v>0</v>
      </c>
    </row>
    <row r="42" spans="1:9">
      <c r="A42" s="187"/>
      <c r="B42" s="230" t="s">
        <v>37</v>
      </c>
      <c r="C42" s="217"/>
      <c r="D42" s="219"/>
      <c r="E42" s="215"/>
      <c r="F42" s="80">
        <f>SUM(F32:F41)</f>
        <v>0</v>
      </c>
    </row>
    <row r="43" spans="1:9">
      <c r="A43" s="187"/>
      <c r="B43" s="340"/>
      <c r="C43" s="279"/>
      <c r="D43" s="298"/>
      <c r="E43" s="341"/>
      <c r="F43" s="83"/>
    </row>
    <row r="44" spans="1:9">
      <c r="A44" s="317" t="s">
        <v>11</v>
      </c>
      <c r="B44" s="318" t="s">
        <v>158</v>
      </c>
      <c r="C44" s="348"/>
      <c r="D44" s="349"/>
      <c r="E44" s="185"/>
      <c r="F44" s="185"/>
    </row>
    <row r="45" spans="1:9" s="126" customFormat="1">
      <c r="A45" s="187"/>
      <c r="B45" s="350"/>
      <c r="C45" s="336"/>
      <c r="D45" s="351"/>
      <c r="E45" s="341"/>
      <c r="F45" s="341"/>
      <c r="H45" s="22"/>
      <c r="I45" s="127"/>
    </row>
    <row r="46" spans="1:9" s="133" customFormat="1" ht="90.75">
      <c r="A46" s="187">
        <f>COUNT($A$1:A41)+1</f>
        <v>29</v>
      </c>
      <c r="B46" s="352" t="s">
        <v>159</v>
      </c>
      <c r="C46" s="353" t="s">
        <v>26</v>
      </c>
      <c r="D46" s="354">
        <v>152</v>
      </c>
      <c r="E46" s="355"/>
      <c r="F46" s="321">
        <f>ROUND($D46*E46,2)</f>
        <v>0</v>
      </c>
      <c r="H46" s="120"/>
    </row>
    <row r="47" spans="1:9" s="133" customFormat="1" ht="76.5">
      <c r="A47" s="437">
        <f>COUNT($A$1:A46)+1</f>
        <v>30</v>
      </c>
      <c r="B47" s="356" t="s">
        <v>160</v>
      </c>
      <c r="C47" s="357"/>
      <c r="D47" s="297"/>
      <c r="E47" s="283"/>
      <c r="F47" s="321"/>
      <c r="H47" s="120"/>
    </row>
    <row r="48" spans="1:9" s="133" customFormat="1" ht="14.25">
      <c r="A48" s="439"/>
      <c r="B48" s="358" t="s">
        <v>161</v>
      </c>
      <c r="C48" s="252" t="s">
        <v>26</v>
      </c>
      <c r="D48" s="297">
        <v>6</v>
      </c>
      <c r="E48" s="283"/>
      <c r="F48" s="321">
        <f t="shared" ref="F48:F77" si="2">ROUND($D48*E48,2)</f>
        <v>0</v>
      </c>
      <c r="H48" s="120"/>
    </row>
    <row r="49" spans="1:12" s="133" customFormat="1" ht="76.5">
      <c r="A49" s="437">
        <f>COUNT($A$1:A48)+1</f>
        <v>31</v>
      </c>
      <c r="B49" s="356" t="s">
        <v>183</v>
      </c>
      <c r="C49" s="357"/>
      <c r="D49" s="297"/>
      <c r="E49" s="283"/>
      <c r="F49" s="321"/>
      <c r="H49" s="120"/>
    </row>
    <row r="50" spans="1:12" s="133" customFormat="1" ht="14.25">
      <c r="A50" s="439"/>
      <c r="B50" s="358" t="s">
        <v>184</v>
      </c>
      <c r="C50" s="252" t="s">
        <v>26</v>
      </c>
      <c r="D50" s="359">
        <v>34</v>
      </c>
      <c r="E50" s="283"/>
      <c r="F50" s="321">
        <f t="shared" si="2"/>
        <v>0</v>
      </c>
      <c r="H50" s="120"/>
    </row>
    <row r="51" spans="1:12" s="133" customFormat="1" ht="38.25">
      <c r="A51" s="187">
        <f>COUNT($A$1:A49)+1</f>
        <v>32</v>
      </c>
      <c r="B51" s="352" t="s">
        <v>162</v>
      </c>
      <c r="C51" s="353" t="s">
        <v>26</v>
      </c>
      <c r="D51" s="297">
        <v>60</v>
      </c>
      <c r="E51" s="283"/>
      <c r="F51" s="321">
        <f t="shared" si="2"/>
        <v>0</v>
      </c>
    </row>
    <row r="52" spans="1:12" s="133" customFormat="1" ht="51">
      <c r="A52" s="187">
        <f>COUNT($A$1:A51)+1</f>
        <v>33</v>
      </c>
      <c r="B52" s="352" t="s">
        <v>163</v>
      </c>
      <c r="C52" s="353" t="s">
        <v>26</v>
      </c>
      <c r="D52" s="297">
        <v>60</v>
      </c>
      <c r="E52" s="283"/>
      <c r="F52" s="321">
        <f t="shared" si="2"/>
        <v>0</v>
      </c>
    </row>
    <row r="53" spans="1:12" s="133" customFormat="1" ht="38.25">
      <c r="A53" s="440">
        <f>COUNT($A$1:A52)+1</f>
        <v>34</v>
      </c>
      <c r="B53" s="360" t="s">
        <v>164</v>
      </c>
      <c r="C53" s="353"/>
      <c r="D53" s="354"/>
      <c r="E53" s="355"/>
      <c r="F53" s="321"/>
      <c r="G53" s="109"/>
      <c r="H53" s="170"/>
      <c r="I53" s="146"/>
      <c r="J53" s="146"/>
      <c r="K53" s="171"/>
      <c r="L53" s="171"/>
    </row>
    <row r="54" spans="1:12" s="133" customFormat="1">
      <c r="A54" s="441"/>
      <c r="B54" s="360" t="s">
        <v>189</v>
      </c>
      <c r="C54" s="217" t="s">
        <v>2</v>
      </c>
      <c r="D54" s="354">
        <v>4</v>
      </c>
      <c r="E54" s="361"/>
      <c r="F54" s="321">
        <f t="shared" si="2"/>
        <v>0</v>
      </c>
      <c r="G54" s="109"/>
      <c r="H54" s="170"/>
      <c r="I54" s="146"/>
      <c r="J54" s="171"/>
      <c r="K54" s="171"/>
      <c r="L54" s="171"/>
    </row>
    <row r="55" spans="1:12" s="133" customFormat="1">
      <c r="A55" s="441"/>
      <c r="B55" s="362" t="s">
        <v>263</v>
      </c>
      <c r="C55" s="217" t="s">
        <v>2</v>
      </c>
      <c r="D55" s="354">
        <v>1</v>
      </c>
      <c r="E55" s="361"/>
      <c r="F55" s="321">
        <f t="shared" si="2"/>
        <v>0</v>
      </c>
      <c r="G55" s="109"/>
      <c r="H55" s="172"/>
      <c r="I55" s="143"/>
      <c r="J55" s="143"/>
      <c r="K55" s="171"/>
      <c r="L55" s="171"/>
    </row>
    <row r="56" spans="1:12" s="133" customFormat="1">
      <c r="A56" s="441"/>
      <c r="B56" s="362" t="s">
        <v>190</v>
      </c>
      <c r="C56" s="217" t="s">
        <v>2</v>
      </c>
      <c r="D56" s="354">
        <v>1</v>
      </c>
      <c r="E56" s="361"/>
      <c r="F56" s="321">
        <f t="shared" si="2"/>
        <v>0</v>
      </c>
      <c r="H56" s="170"/>
      <c r="I56" s="146"/>
      <c r="J56" s="171"/>
      <c r="K56" s="171"/>
      <c r="L56" s="171"/>
    </row>
    <row r="57" spans="1:12" s="133" customFormat="1">
      <c r="A57" s="441"/>
      <c r="B57" s="362" t="s">
        <v>191</v>
      </c>
      <c r="C57" s="217" t="s">
        <v>2</v>
      </c>
      <c r="D57" s="354">
        <v>2</v>
      </c>
      <c r="E57" s="361"/>
      <c r="F57" s="321">
        <f t="shared" si="2"/>
        <v>0</v>
      </c>
      <c r="H57" s="173"/>
      <c r="I57" s="171"/>
      <c r="J57" s="171"/>
      <c r="K57" s="171"/>
      <c r="L57" s="171"/>
    </row>
    <row r="58" spans="1:12" s="133" customFormat="1">
      <c r="A58" s="441"/>
      <c r="B58" s="363" t="s">
        <v>194</v>
      </c>
      <c r="C58" s="353" t="s">
        <v>2</v>
      </c>
      <c r="D58" s="354">
        <v>1</v>
      </c>
      <c r="E58" s="355"/>
      <c r="F58" s="321">
        <f t="shared" si="2"/>
        <v>0</v>
      </c>
      <c r="H58" s="170"/>
      <c r="I58" s="146"/>
      <c r="J58" s="171"/>
      <c r="K58" s="171"/>
      <c r="L58" s="171"/>
    </row>
    <row r="59" spans="1:12" s="133" customFormat="1">
      <c r="A59" s="441"/>
      <c r="B59" s="362" t="s">
        <v>264</v>
      </c>
      <c r="C59" s="353" t="s">
        <v>2</v>
      </c>
      <c r="D59" s="354">
        <v>1</v>
      </c>
      <c r="E59" s="355"/>
      <c r="F59" s="321">
        <f t="shared" si="2"/>
        <v>0</v>
      </c>
      <c r="H59" s="170"/>
      <c r="I59" s="146"/>
      <c r="J59" s="146"/>
      <c r="K59" s="171"/>
      <c r="L59" s="171"/>
    </row>
    <row r="60" spans="1:12" s="133" customFormat="1">
      <c r="A60" s="441"/>
      <c r="B60" s="362" t="s">
        <v>196</v>
      </c>
      <c r="C60" s="353" t="s">
        <v>2</v>
      </c>
      <c r="D60" s="354">
        <v>2</v>
      </c>
      <c r="E60" s="355"/>
      <c r="F60" s="321">
        <f t="shared" si="2"/>
        <v>0</v>
      </c>
      <c r="H60" s="142"/>
      <c r="I60" s="146"/>
      <c r="J60" s="171"/>
      <c r="K60" s="171"/>
      <c r="L60" s="171"/>
    </row>
    <row r="61" spans="1:12" s="133" customFormat="1">
      <c r="A61" s="441"/>
      <c r="B61" s="362" t="s">
        <v>197</v>
      </c>
      <c r="C61" s="353" t="s">
        <v>2</v>
      </c>
      <c r="D61" s="354">
        <v>1</v>
      </c>
      <c r="E61" s="355"/>
      <c r="F61" s="321">
        <f t="shared" si="2"/>
        <v>0</v>
      </c>
      <c r="H61" s="142"/>
      <c r="I61" s="146"/>
      <c r="J61" s="171"/>
      <c r="K61" s="171"/>
      <c r="L61" s="171"/>
    </row>
    <row r="62" spans="1:12" s="133" customFormat="1">
      <c r="A62" s="441"/>
      <c r="B62" s="362" t="s">
        <v>265</v>
      </c>
      <c r="C62" s="353" t="s">
        <v>2</v>
      </c>
      <c r="D62" s="354">
        <v>1</v>
      </c>
      <c r="E62" s="355"/>
      <c r="F62" s="321">
        <f t="shared" si="2"/>
        <v>0</v>
      </c>
      <c r="H62" s="173"/>
      <c r="I62" s="171"/>
      <c r="J62" s="171"/>
      <c r="K62" s="171"/>
      <c r="L62" s="171"/>
    </row>
    <row r="63" spans="1:12" s="133" customFormat="1">
      <c r="A63" s="441"/>
      <c r="B63" s="362" t="s">
        <v>266</v>
      </c>
      <c r="C63" s="353" t="s">
        <v>2</v>
      </c>
      <c r="D63" s="354">
        <v>2</v>
      </c>
      <c r="E63" s="355"/>
      <c r="F63" s="321">
        <f t="shared" si="2"/>
        <v>0</v>
      </c>
      <c r="H63" s="170"/>
      <c r="I63" s="146"/>
      <c r="J63" s="146"/>
      <c r="K63" s="171"/>
      <c r="L63" s="171"/>
    </row>
    <row r="64" spans="1:12" s="133" customFormat="1">
      <c r="A64" s="441"/>
      <c r="B64" s="362" t="s">
        <v>198</v>
      </c>
      <c r="C64" s="353" t="s">
        <v>2</v>
      </c>
      <c r="D64" s="354">
        <v>1</v>
      </c>
      <c r="E64" s="355"/>
      <c r="F64" s="321">
        <f t="shared" si="2"/>
        <v>0</v>
      </c>
      <c r="H64" s="170"/>
      <c r="I64" s="146"/>
      <c r="J64" s="171"/>
      <c r="K64" s="171"/>
      <c r="L64" s="171"/>
    </row>
    <row r="65" spans="1:12" s="133" customFormat="1">
      <c r="A65" s="441"/>
      <c r="B65" s="362" t="s">
        <v>199</v>
      </c>
      <c r="C65" s="217" t="s">
        <v>2</v>
      </c>
      <c r="D65" s="354">
        <v>2</v>
      </c>
      <c r="E65" s="361"/>
      <c r="F65" s="321">
        <f t="shared" si="2"/>
        <v>0</v>
      </c>
      <c r="H65" s="170"/>
      <c r="I65" s="146"/>
      <c r="J65" s="146"/>
      <c r="K65" s="171"/>
      <c r="L65" s="171"/>
    </row>
    <row r="66" spans="1:12" s="133" customFormat="1">
      <c r="A66" s="442"/>
      <c r="B66" s="362" t="s">
        <v>165</v>
      </c>
      <c r="C66" s="217" t="s">
        <v>2</v>
      </c>
      <c r="D66" s="354">
        <v>4</v>
      </c>
      <c r="E66" s="361"/>
      <c r="F66" s="321">
        <f t="shared" si="2"/>
        <v>0</v>
      </c>
      <c r="H66" s="170"/>
      <c r="I66" s="146"/>
      <c r="J66" s="146"/>
      <c r="K66" s="171"/>
      <c r="L66" s="171"/>
    </row>
    <row r="67" spans="1:12" s="133" customFormat="1" ht="191.25">
      <c r="A67" s="187">
        <f>COUNT($A$1:B66)+1</f>
        <v>35</v>
      </c>
      <c r="B67" s="364" t="s">
        <v>166</v>
      </c>
      <c r="C67" s="353" t="s">
        <v>2</v>
      </c>
      <c r="D67" s="354">
        <v>2</v>
      </c>
      <c r="E67" s="355"/>
      <c r="F67" s="321">
        <f t="shared" si="2"/>
        <v>0</v>
      </c>
      <c r="G67" s="134"/>
    </row>
    <row r="68" spans="1:12" s="133" customFormat="1" ht="89.25">
      <c r="A68" s="187">
        <f>COUNT($A$1:B67)+1</f>
        <v>36</v>
      </c>
      <c r="B68" s="364" t="s">
        <v>167</v>
      </c>
      <c r="C68" s="353" t="s">
        <v>2</v>
      </c>
      <c r="D68" s="354">
        <v>4</v>
      </c>
      <c r="E68" s="355"/>
      <c r="F68" s="321">
        <f t="shared" si="2"/>
        <v>0</v>
      </c>
      <c r="G68" s="134"/>
      <c r="H68" s="142"/>
      <c r="I68" s="143"/>
      <c r="J68" s="143"/>
      <c r="K68" s="146"/>
      <c r="L68" s="146"/>
    </row>
    <row r="69" spans="1:12" s="133" customFormat="1" ht="89.25">
      <c r="A69" s="437">
        <f>COUNT($A$1:A68)+1</f>
        <v>37</v>
      </c>
      <c r="B69" s="364" t="s">
        <v>283</v>
      </c>
      <c r="C69" s="365"/>
      <c r="D69" s="365"/>
      <c r="E69" s="365"/>
      <c r="F69" s="321"/>
      <c r="G69" s="134"/>
      <c r="H69" s="145"/>
      <c r="I69" s="146"/>
      <c r="J69" s="146"/>
      <c r="K69" s="146"/>
      <c r="L69" s="146"/>
    </row>
    <row r="70" spans="1:12" s="133" customFormat="1">
      <c r="A70" s="438"/>
      <c r="B70" s="366" t="s">
        <v>267</v>
      </c>
      <c r="C70" s="353" t="s">
        <v>2</v>
      </c>
      <c r="D70" s="354">
        <v>1</v>
      </c>
      <c r="E70" s="355"/>
      <c r="F70" s="321">
        <f t="shared" si="2"/>
        <v>0</v>
      </c>
      <c r="G70" s="134"/>
      <c r="H70" s="145"/>
      <c r="I70" s="146"/>
      <c r="J70" s="146"/>
      <c r="K70" s="146"/>
      <c r="L70" s="146"/>
    </row>
    <row r="71" spans="1:12" s="133" customFormat="1">
      <c r="A71" s="438"/>
      <c r="B71" s="366" t="s">
        <v>168</v>
      </c>
      <c r="C71" s="353" t="s">
        <v>2</v>
      </c>
      <c r="D71" s="354">
        <v>2</v>
      </c>
      <c r="E71" s="355"/>
      <c r="F71" s="321">
        <f t="shared" si="2"/>
        <v>0</v>
      </c>
      <c r="G71" s="134"/>
      <c r="H71" s="145"/>
      <c r="I71" s="146"/>
      <c r="J71" s="146"/>
      <c r="K71" s="146"/>
      <c r="L71" s="146"/>
    </row>
    <row r="72" spans="1:12" s="133" customFormat="1">
      <c r="A72" s="439"/>
      <c r="B72" s="366" t="s">
        <v>187</v>
      </c>
      <c r="C72" s="353" t="s">
        <v>2</v>
      </c>
      <c r="D72" s="354">
        <v>1</v>
      </c>
      <c r="E72" s="355"/>
      <c r="F72" s="321">
        <f t="shared" si="2"/>
        <v>0</v>
      </c>
      <c r="G72" s="134"/>
      <c r="H72" s="145"/>
      <c r="I72" s="146"/>
      <c r="J72" s="146"/>
      <c r="K72" s="146"/>
      <c r="L72" s="146"/>
    </row>
    <row r="73" spans="1:12" s="133" customFormat="1" ht="63.75">
      <c r="A73" s="187">
        <f>COUNT($A$1:A72)+1</f>
        <v>38</v>
      </c>
      <c r="B73" s="364" t="s">
        <v>188</v>
      </c>
      <c r="C73" s="367" t="s">
        <v>2</v>
      </c>
      <c r="D73" s="368">
        <v>1</v>
      </c>
      <c r="E73" s="369"/>
      <c r="F73" s="321">
        <f t="shared" si="2"/>
        <v>0</v>
      </c>
      <c r="H73" s="142"/>
      <c r="I73" s="143"/>
      <c r="J73" s="143"/>
      <c r="K73" s="146"/>
      <c r="L73" s="146"/>
    </row>
    <row r="74" spans="1:12" s="133" customFormat="1" ht="76.5">
      <c r="A74" s="332">
        <f>COUNT($A$1:A73)+1</f>
        <v>39</v>
      </c>
      <c r="B74" s="370" t="s">
        <v>169</v>
      </c>
      <c r="C74" s="353" t="s">
        <v>2</v>
      </c>
      <c r="D74" s="297">
        <v>11</v>
      </c>
      <c r="E74" s="283"/>
      <c r="F74" s="321">
        <f t="shared" si="2"/>
        <v>0</v>
      </c>
    </row>
    <row r="75" spans="1:12" s="133" customFormat="1" ht="76.5">
      <c r="A75" s="187">
        <f>COUNT($A$1:A74)+1</f>
        <v>40</v>
      </c>
      <c r="B75" s="370" t="s">
        <v>170</v>
      </c>
      <c r="C75" s="353" t="s">
        <v>2</v>
      </c>
      <c r="D75" s="297">
        <v>6</v>
      </c>
      <c r="E75" s="283"/>
      <c r="F75" s="321">
        <f t="shared" si="2"/>
        <v>0</v>
      </c>
      <c r="G75" s="134"/>
    </row>
    <row r="76" spans="1:12" s="133" customFormat="1" ht="76.5">
      <c r="A76" s="187">
        <f>COUNT($A$1:A75)+1</f>
        <v>41</v>
      </c>
      <c r="B76" s="370" t="s">
        <v>185</v>
      </c>
      <c r="C76" s="371" t="s">
        <v>2</v>
      </c>
      <c r="D76" s="203">
        <v>5</v>
      </c>
      <c r="E76" s="311"/>
      <c r="F76" s="321">
        <f t="shared" si="2"/>
        <v>0</v>
      </c>
      <c r="G76" s="134"/>
    </row>
    <row r="77" spans="1:12" s="133" customFormat="1" ht="38.25">
      <c r="A77" s="332">
        <f>COUNT($A$1:A76)+1</f>
        <v>42</v>
      </c>
      <c r="B77" s="370" t="s">
        <v>171</v>
      </c>
      <c r="C77" s="353" t="s">
        <v>26</v>
      </c>
      <c r="D77" s="354">
        <f>D46+D48+D50+D52</f>
        <v>252</v>
      </c>
      <c r="E77" s="355"/>
      <c r="F77" s="321">
        <f t="shared" si="2"/>
        <v>0</v>
      </c>
    </row>
    <row r="78" spans="1:12" s="133" customFormat="1" ht="38.25">
      <c r="A78" s="332">
        <f>COUNT($A$1:A77)+1</f>
        <v>43</v>
      </c>
      <c r="B78" s="370" t="s">
        <v>172</v>
      </c>
      <c r="C78" s="353" t="s">
        <v>143</v>
      </c>
      <c r="D78" s="354">
        <v>5</v>
      </c>
      <c r="E78" s="355"/>
      <c r="F78" s="355">
        <f>SUM(F46:F77)*$D78/100</f>
        <v>0</v>
      </c>
    </row>
    <row r="79" spans="1:12" s="109" customFormat="1">
      <c r="A79" s="187"/>
      <c r="B79" s="372" t="s">
        <v>173</v>
      </c>
      <c r="C79" s="217"/>
      <c r="D79" s="252"/>
      <c r="E79" s="215"/>
      <c r="F79" s="141">
        <f>SUM(F46:F78)</f>
        <v>0</v>
      </c>
    </row>
    <row r="80" spans="1:12" s="109" customFormat="1">
      <c r="A80" s="187"/>
      <c r="B80" s="366"/>
      <c r="C80" s="373"/>
      <c r="D80" s="252"/>
      <c r="E80" s="374"/>
      <c r="F80" s="375"/>
    </row>
    <row r="81" spans="1:10" s="109" customFormat="1">
      <c r="A81" s="317" t="s">
        <v>12</v>
      </c>
      <c r="B81" s="230" t="s">
        <v>174</v>
      </c>
      <c r="C81" s="373"/>
      <c r="D81" s="252"/>
      <c r="E81" s="374"/>
      <c r="F81" s="375"/>
    </row>
    <row r="82" spans="1:10" s="109" customFormat="1">
      <c r="A82" s="187"/>
      <c r="B82" s="230"/>
      <c r="C82" s="373"/>
      <c r="D82" s="252"/>
      <c r="E82" s="374"/>
      <c r="F82" s="375"/>
    </row>
    <row r="83" spans="1:10" s="133" customFormat="1" ht="63.75">
      <c r="A83" s="332">
        <f>COUNT($A$1:A82)+1</f>
        <v>44</v>
      </c>
      <c r="B83" s="376" t="s">
        <v>186</v>
      </c>
      <c r="C83" s="353" t="s">
        <v>26</v>
      </c>
      <c r="D83" s="354">
        <v>90</v>
      </c>
      <c r="E83" s="355"/>
      <c r="F83" s="321">
        <f>ROUND($D83*E83,2)</f>
        <v>0</v>
      </c>
    </row>
    <row r="84" spans="1:10" s="133" customFormat="1" ht="51">
      <c r="A84" s="332">
        <f>COUNT($A$1:A83)+1</f>
        <v>45</v>
      </c>
      <c r="B84" s="377" t="s">
        <v>175</v>
      </c>
      <c r="C84" s="353" t="s">
        <v>26</v>
      </c>
      <c r="D84" s="354">
        <v>90</v>
      </c>
      <c r="E84" s="355"/>
      <c r="F84" s="321">
        <f t="shared" ref="F84:F89" si="3">ROUND($D84*E84,2)</f>
        <v>0</v>
      </c>
    </row>
    <row r="85" spans="1:10" s="133" customFormat="1" ht="51">
      <c r="A85" s="332">
        <f>COUNT($A$1:A84)+1</f>
        <v>46</v>
      </c>
      <c r="B85" s="360" t="s">
        <v>176</v>
      </c>
      <c r="C85" s="353" t="s">
        <v>2</v>
      </c>
      <c r="D85" s="354">
        <v>1</v>
      </c>
      <c r="E85" s="355"/>
      <c r="F85" s="321">
        <f t="shared" si="3"/>
        <v>0</v>
      </c>
    </row>
    <row r="86" spans="1:10" s="133" customFormat="1" ht="76.5">
      <c r="A86" s="332">
        <f>COUNT($A$1:A85)+1</f>
        <v>47</v>
      </c>
      <c r="B86" s="378" t="s">
        <v>177</v>
      </c>
      <c r="C86" s="353" t="s">
        <v>2</v>
      </c>
      <c r="D86" s="379">
        <v>11</v>
      </c>
      <c r="E86" s="355"/>
      <c r="F86" s="321">
        <f t="shared" si="3"/>
        <v>0</v>
      </c>
    </row>
    <row r="87" spans="1:10" s="133" customFormat="1" ht="51">
      <c r="A87" s="332">
        <f>COUNT($A$1:A86)+1</f>
        <v>48</v>
      </c>
      <c r="B87" s="360" t="s">
        <v>178</v>
      </c>
      <c r="C87" s="353" t="s">
        <v>16</v>
      </c>
      <c r="D87" s="379">
        <v>1</v>
      </c>
      <c r="E87" s="355"/>
      <c r="F87" s="321">
        <f t="shared" si="3"/>
        <v>0</v>
      </c>
    </row>
    <row r="88" spans="1:10" s="133" customFormat="1" ht="51">
      <c r="A88" s="332">
        <f>COUNT($A$1:A87)+1</f>
        <v>49</v>
      </c>
      <c r="B88" s="360" t="s">
        <v>179</v>
      </c>
      <c r="C88" s="353" t="s">
        <v>26</v>
      </c>
      <c r="D88" s="354">
        <f>D77</f>
        <v>252</v>
      </c>
      <c r="E88" s="355"/>
      <c r="F88" s="321">
        <f t="shared" si="3"/>
        <v>0</v>
      </c>
      <c r="H88" s="120"/>
    </row>
    <row r="89" spans="1:10" s="133" customFormat="1" ht="25.5">
      <c r="A89" s="332">
        <f>COUNT($A$1:A88)+1</f>
        <v>50</v>
      </c>
      <c r="B89" s="360" t="s">
        <v>180</v>
      </c>
      <c r="C89" s="353" t="s">
        <v>26</v>
      </c>
      <c r="D89" s="354">
        <f>D88</f>
        <v>252</v>
      </c>
      <c r="E89" s="355"/>
      <c r="F89" s="321">
        <f t="shared" si="3"/>
        <v>0</v>
      </c>
      <c r="H89" s="120"/>
    </row>
    <row r="90" spans="1:10" s="109" customFormat="1">
      <c r="A90" s="380"/>
      <c r="B90" s="372" t="s">
        <v>181</v>
      </c>
      <c r="C90" s="217"/>
      <c r="D90" s="252"/>
      <c r="E90" s="215"/>
      <c r="F90" s="141">
        <f>SUM(F83:F89)</f>
        <v>0</v>
      </c>
    </row>
    <row r="91" spans="1:10" s="109" customFormat="1">
      <c r="A91" s="381"/>
      <c r="B91" s="381"/>
      <c r="C91" s="357"/>
      <c r="D91" s="252"/>
      <c r="E91" s="381"/>
      <c r="F91" s="381"/>
    </row>
    <row r="92" spans="1:10" s="22" customFormat="1">
      <c r="A92" s="245" t="s">
        <v>182</v>
      </c>
      <c r="B92" s="230" t="s">
        <v>54</v>
      </c>
      <c r="C92" s="217"/>
      <c r="D92" s="382">
        <v>0.1</v>
      </c>
      <c r="E92" s="232"/>
      <c r="F92" s="80">
        <f>(F28+F42+F79+F90)*D92</f>
        <v>0</v>
      </c>
    </row>
    <row r="93" spans="1:10">
      <c r="A93" s="383"/>
      <c r="B93" s="174"/>
      <c r="C93" s="279"/>
      <c r="D93" s="384"/>
      <c r="E93" s="177"/>
      <c r="F93" s="177"/>
      <c r="J93" s="119"/>
    </row>
    <row r="94" spans="1:10">
      <c r="A94" s="383"/>
      <c r="B94" s="174"/>
      <c r="C94" s="279"/>
      <c r="D94" s="298"/>
      <c r="E94" s="341"/>
      <c r="F94" s="341"/>
    </row>
    <row r="95" spans="1:10">
      <c r="A95" s="300"/>
      <c r="B95" s="385" t="s">
        <v>23</v>
      </c>
      <c r="C95" s="279"/>
      <c r="D95" s="384"/>
      <c r="E95" s="177"/>
      <c r="F95" s="177"/>
    </row>
    <row r="96" spans="1:10">
      <c r="A96" s="383" t="s">
        <v>9</v>
      </c>
      <c r="B96" s="174" t="str">
        <f>+B6</f>
        <v>GRADBENA DELA</v>
      </c>
      <c r="C96" s="279"/>
      <c r="D96" s="291"/>
      <c r="E96" s="177"/>
      <c r="F96" s="177">
        <f>+F28</f>
        <v>0</v>
      </c>
    </row>
    <row r="97" spans="1:6">
      <c r="A97" s="383" t="s">
        <v>10</v>
      </c>
      <c r="B97" s="174" t="str">
        <f>B30</f>
        <v>SPODNJI in ZGORNJI USTROJ</v>
      </c>
      <c r="C97" s="279"/>
      <c r="D97" s="291"/>
      <c r="E97" s="177"/>
      <c r="F97" s="177">
        <f>F42</f>
        <v>0</v>
      </c>
    </row>
    <row r="98" spans="1:6">
      <c r="A98" s="383" t="s">
        <v>11</v>
      </c>
      <c r="B98" s="364" t="str">
        <f>+B44</f>
        <v>VODOVODNI MATERIAL</v>
      </c>
      <c r="C98" s="279"/>
      <c r="D98" s="291"/>
      <c r="E98" s="177"/>
      <c r="F98" s="177">
        <f>+F79</f>
        <v>0</v>
      </c>
    </row>
    <row r="99" spans="1:6">
      <c r="A99" s="383" t="s">
        <v>12</v>
      </c>
      <c r="B99" s="364" t="str">
        <f>+B81</f>
        <v>MONTAŽNA DELA</v>
      </c>
      <c r="C99" s="279"/>
      <c r="D99" s="291"/>
      <c r="E99" s="177"/>
      <c r="F99" s="177">
        <f>+F90</f>
        <v>0</v>
      </c>
    </row>
    <row r="100" spans="1:6">
      <c r="A100" s="383" t="s">
        <v>182</v>
      </c>
      <c r="B100" s="364" t="str">
        <f>+B92</f>
        <v xml:space="preserve">DODATNA IN NEPREDVIDENA DELA </v>
      </c>
      <c r="C100" s="279"/>
      <c r="D100" s="291"/>
      <c r="E100" s="177"/>
      <c r="F100" s="177">
        <f>+F92</f>
        <v>0</v>
      </c>
    </row>
    <row r="101" spans="1:6">
      <c r="A101" s="383"/>
      <c r="B101" s="386" t="s">
        <v>274</v>
      </c>
      <c r="C101" s="279"/>
      <c r="D101" s="294"/>
      <c r="E101" s="177"/>
      <c r="F101" s="83">
        <f>SUM(F96:F100)</f>
        <v>0</v>
      </c>
    </row>
    <row r="102" spans="1:6">
      <c r="A102" s="2"/>
      <c r="B102" s="3"/>
      <c r="C102" s="4"/>
      <c r="D102" s="138"/>
      <c r="E102" s="139"/>
      <c r="F102" s="139"/>
    </row>
    <row r="103" spans="1:6">
      <c r="A103" s="135"/>
      <c r="B103" s="25"/>
      <c r="C103" s="24"/>
      <c r="D103" s="129"/>
      <c r="E103" s="130"/>
      <c r="F103" s="130"/>
    </row>
    <row r="104" spans="1:6">
      <c r="A104" s="135"/>
      <c r="B104" s="25"/>
      <c r="C104" s="24"/>
      <c r="D104" s="129"/>
      <c r="E104" s="130"/>
      <c r="F104" s="130"/>
    </row>
    <row r="105" spans="1:6">
      <c r="A105" s="135"/>
      <c r="B105" s="25"/>
      <c r="C105" s="24"/>
      <c r="D105" s="129"/>
      <c r="E105" s="130"/>
      <c r="F105" s="130"/>
    </row>
    <row r="106" spans="1:6">
      <c r="A106" s="135"/>
      <c r="B106" s="25"/>
      <c r="C106" s="24"/>
      <c r="D106" s="129"/>
      <c r="E106" s="130"/>
      <c r="F106" s="130"/>
    </row>
    <row r="107" spans="1:6">
      <c r="A107" s="135"/>
      <c r="B107" s="25"/>
      <c r="C107" s="24"/>
      <c r="D107" s="129"/>
      <c r="E107" s="130"/>
      <c r="F107" s="130"/>
    </row>
    <row r="108" spans="1:6">
      <c r="A108" s="135"/>
      <c r="B108" s="25"/>
      <c r="C108" s="24"/>
      <c r="D108" s="129"/>
      <c r="E108" s="130"/>
      <c r="F108" s="130"/>
    </row>
    <row r="109" spans="1:6">
      <c r="A109" s="135"/>
      <c r="B109" s="25"/>
      <c r="C109" s="24"/>
      <c r="D109" s="129"/>
      <c r="E109" s="130"/>
      <c r="F109" s="130"/>
    </row>
    <row r="110" spans="1:6">
      <c r="A110" s="135"/>
      <c r="B110" s="25"/>
      <c r="C110" s="24"/>
      <c r="D110" s="129"/>
      <c r="E110" s="130"/>
      <c r="F110" s="130"/>
    </row>
    <row r="111" spans="1:6">
      <c r="A111" s="135"/>
      <c r="B111" s="25"/>
      <c r="C111" s="24"/>
      <c r="D111" s="129"/>
      <c r="E111" s="130"/>
      <c r="F111" s="130"/>
    </row>
    <row r="112" spans="1:6">
      <c r="A112" s="135"/>
      <c r="B112" s="25"/>
      <c r="C112" s="24"/>
      <c r="D112" s="129"/>
      <c r="E112" s="130"/>
      <c r="F112" s="130"/>
    </row>
    <row r="113" spans="1:6">
      <c r="A113" s="135"/>
      <c r="B113" s="25"/>
      <c r="C113" s="24"/>
      <c r="D113" s="129"/>
      <c r="E113" s="130"/>
      <c r="F113" s="130"/>
    </row>
    <row r="114" spans="1:6">
      <c r="A114" s="135"/>
      <c r="B114" s="25"/>
      <c r="C114" s="24"/>
      <c r="D114" s="129"/>
      <c r="E114" s="130"/>
      <c r="F114" s="130"/>
    </row>
    <row r="115" spans="1:6">
      <c r="A115" s="135"/>
      <c r="B115" s="25"/>
      <c r="C115" s="24"/>
      <c r="D115" s="129"/>
      <c r="E115" s="130"/>
      <c r="F115" s="130"/>
    </row>
    <row r="116" spans="1:6">
      <c r="A116" s="135"/>
      <c r="B116" s="25"/>
      <c r="C116" s="24"/>
      <c r="D116" s="129"/>
      <c r="E116" s="130"/>
      <c r="F116" s="130"/>
    </row>
    <row r="117" spans="1:6">
      <c r="A117" s="135"/>
      <c r="B117" s="25"/>
      <c r="C117" s="24"/>
      <c r="D117" s="129"/>
      <c r="E117" s="130"/>
      <c r="F117" s="130"/>
    </row>
    <row r="118" spans="1:6">
      <c r="A118" s="135"/>
      <c r="B118" s="25"/>
      <c r="C118" s="24"/>
      <c r="D118" s="129"/>
      <c r="E118" s="130"/>
      <c r="F118" s="130"/>
    </row>
    <row r="119" spans="1:6">
      <c r="A119" s="135"/>
      <c r="B119" s="25"/>
      <c r="C119" s="24"/>
      <c r="D119" s="129"/>
      <c r="E119" s="130"/>
      <c r="F119" s="130"/>
    </row>
    <row r="120" spans="1:6">
      <c r="A120" s="135"/>
      <c r="B120" s="25"/>
      <c r="C120" s="24"/>
      <c r="D120" s="129"/>
      <c r="E120" s="130"/>
      <c r="F120" s="130"/>
    </row>
    <row r="121" spans="1:6">
      <c r="A121" s="135"/>
      <c r="B121" s="25"/>
      <c r="C121" s="24"/>
      <c r="D121" s="129"/>
      <c r="E121" s="130"/>
      <c r="F121" s="130"/>
    </row>
    <row r="122" spans="1:6">
      <c r="A122" s="135"/>
      <c r="B122" s="25"/>
      <c r="C122" s="24"/>
      <c r="D122" s="129"/>
      <c r="E122" s="130"/>
      <c r="F122" s="130"/>
    </row>
    <row r="123" spans="1:6">
      <c r="A123" s="135"/>
      <c r="B123" s="25"/>
      <c r="C123" s="24"/>
      <c r="D123" s="129"/>
      <c r="E123" s="130"/>
      <c r="F123" s="130"/>
    </row>
    <row r="124" spans="1:6">
      <c r="A124" s="135"/>
      <c r="B124" s="25"/>
      <c r="C124" s="24"/>
      <c r="D124" s="129"/>
      <c r="E124" s="130"/>
      <c r="F124" s="130"/>
    </row>
    <row r="125" spans="1:6">
      <c r="A125" s="135"/>
      <c r="B125" s="25"/>
      <c r="C125" s="24"/>
      <c r="D125" s="129"/>
      <c r="E125" s="130"/>
      <c r="F125" s="130"/>
    </row>
    <row r="126" spans="1:6">
      <c r="A126" s="135"/>
      <c r="B126" s="25"/>
      <c r="C126" s="24"/>
      <c r="D126" s="129"/>
      <c r="E126" s="130"/>
      <c r="F126" s="130"/>
    </row>
    <row r="127" spans="1:6">
      <c r="A127" s="135"/>
      <c r="B127" s="25"/>
      <c r="C127" s="24"/>
      <c r="D127" s="129"/>
      <c r="E127" s="130"/>
      <c r="F127" s="130"/>
    </row>
    <row r="128" spans="1:6">
      <c r="A128" s="135"/>
      <c r="B128" s="25"/>
      <c r="C128" s="24"/>
      <c r="D128" s="129"/>
      <c r="E128" s="130"/>
      <c r="F128" s="130"/>
    </row>
    <row r="129" spans="1:6">
      <c r="A129" s="135"/>
      <c r="B129" s="25"/>
      <c r="C129" s="24"/>
      <c r="D129" s="129"/>
      <c r="E129" s="130"/>
      <c r="F129" s="130"/>
    </row>
    <row r="130" spans="1:6">
      <c r="A130" s="135"/>
      <c r="B130" s="25"/>
      <c r="C130" s="24"/>
      <c r="D130" s="129"/>
      <c r="E130" s="130"/>
      <c r="F130" s="130"/>
    </row>
    <row r="131" spans="1:6">
      <c r="A131" s="135"/>
      <c r="B131" s="25"/>
      <c r="C131" s="24"/>
      <c r="D131" s="129"/>
      <c r="E131" s="130"/>
      <c r="F131" s="130"/>
    </row>
    <row r="132" spans="1:6">
      <c r="A132" s="135"/>
      <c r="B132" s="25"/>
      <c r="C132" s="24"/>
      <c r="D132" s="129"/>
      <c r="E132" s="130"/>
      <c r="F132" s="130"/>
    </row>
    <row r="133" spans="1:6">
      <c r="A133" s="135"/>
      <c r="B133" s="25"/>
      <c r="C133" s="24"/>
      <c r="D133" s="129"/>
      <c r="E133" s="130"/>
      <c r="F133" s="130"/>
    </row>
    <row r="134" spans="1:6">
      <c r="A134" s="135"/>
      <c r="B134" s="25"/>
      <c r="C134" s="24"/>
      <c r="D134" s="129"/>
      <c r="E134" s="130"/>
      <c r="F134" s="130"/>
    </row>
    <row r="135" spans="1:6">
      <c r="A135" s="135"/>
      <c r="B135" s="25"/>
      <c r="C135" s="24"/>
      <c r="D135" s="129"/>
      <c r="E135" s="130"/>
      <c r="F135" s="130"/>
    </row>
    <row r="136" spans="1:6">
      <c r="A136" s="135"/>
      <c r="B136" s="25"/>
      <c r="C136" s="24"/>
      <c r="D136" s="129"/>
      <c r="E136" s="130"/>
      <c r="F136" s="130"/>
    </row>
    <row r="137" spans="1:6">
      <c r="A137" s="135"/>
      <c r="B137" s="25"/>
      <c r="C137" s="24"/>
      <c r="D137" s="129"/>
      <c r="E137" s="130"/>
      <c r="F137" s="130"/>
    </row>
    <row r="138" spans="1:6">
      <c r="A138" s="135"/>
      <c r="B138" s="25"/>
      <c r="C138" s="24"/>
      <c r="D138" s="129"/>
      <c r="E138" s="130"/>
      <c r="F138" s="130"/>
    </row>
    <row r="139" spans="1:6">
      <c r="A139" s="135"/>
      <c r="B139" s="25"/>
      <c r="C139" s="24"/>
      <c r="D139" s="129"/>
      <c r="E139" s="130"/>
      <c r="F139" s="130"/>
    </row>
    <row r="140" spans="1:6">
      <c r="A140" s="135"/>
      <c r="B140" s="25"/>
      <c r="C140" s="24"/>
      <c r="D140" s="129"/>
      <c r="E140" s="130"/>
      <c r="F140" s="130"/>
    </row>
    <row r="141" spans="1:6">
      <c r="A141" s="135"/>
      <c r="B141" s="25"/>
      <c r="C141" s="24"/>
      <c r="D141" s="129"/>
      <c r="E141" s="130"/>
      <c r="F141" s="130"/>
    </row>
    <row r="142" spans="1:6">
      <c r="A142" s="135"/>
      <c r="B142" s="25"/>
      <c r="C142" s="24"/>
      <c r="D142" s="129"/>
      <c r="E142" s="130"/>
      <c r="F142" s="130"/>
    </row>
    <row r="143" spans="1:6">
      <c r="A143" s="135"/>
      <c r="B143" s="25"/>
      <c r="C143" s="24"/>
      <c r="D143" s="129"/>
      <c r="E143" s="130"/>
      <c r="F143" s="130"/>
    </row>
    <row r="144" spans="1:6">
      <c r="A144" s="135"/>
      <c r="B144" s="25"/>
      <c r="C144" s="24"/>
      <c r="D144" s="129"/>
      <c r="E144" s="130"/>
      <c r="F144" s="130"/>
    </row>
    <row r="145" spans="1:6">
      <c r="A145" s="135"/>
      <c r="B145" s="25"/>
      <c r="C145" s="24"/>
      <c r="D145" s="129"/>
      <c r="E145" s="130"/>
      <c r="F145" s="130"/>
    </row>
    <row r="146" spans="1:6">
      <c r="A146" s="135"/>
      <c r="B146" s="25"/>
      <c r="C146" s="24"/>
      <c r="D146" s="129"/>
      <c r="E146" s="130"/>
      <c r="F146" s="130"/>
    </row>
    <row r="147" spans="1:6">
      <c r="A147" s="135"/>
      <c r="B147" s="25"/>
      <c r="C147" s="24"/>
      <c r="D147" s="129"/>
      <c r="E147" s="130"/>
      <c r="F147" s="130"/>
    </row>
    <row r="148" spans="1:6">
      <c r="A148" s="135"/>
      <c r="B148" s="25"/>
      <c r="C148" s="24"/>
      <c r="D148" s="129"/>
      <c r="E148" s="130"/>
      <c r="F148" s="130"/>
    </row>
    <row r="149" spans="1:6">
      <c r="A149" s="135"/>
      <c r="B149" s="25"/>
      <c r="C149" s="24"/>
      <c r="D149" s="129"/>
      <c r="E149" s="130"/>
      <c r="F149" s="130"/>
    </row>
    <row r="150" spans="1:6">
      <c r="A150" s="135"/>
      <c r="B150" s="25"/>
      <c r="C150" s="24"/>
      <c r="D150" s="129"/>
      <c r="E150" s="130"/>
      <c r="F150" s="130"/>
    </row>
    <row r="151" spans="1:6">
      <c r="A151" s="135"/>
      <c r="B151" s="25"/>
      <c r="C151" s="24"/>
      <c r="D151" s="129"/>
      <c r="E151" s="130"/>
      <c r="F151" s="130"/>
    </row>
    <row r="152" spans="1:6">
      <c r="A152" s="135"/>
      <c r="B152" s="25"/>
      <c r="C152" s="24"/>
      <c r="D152" s="129"/>
      <c r="E152" s="130"/>
      <c r="F152" s="130"/>
    </row>
    <row r="153" spans="1:6">
      <c r="A153" s="135"/>
      <c r="B153" s="25"/>
      <c r="C153" s="24"/>
      <c r="D153" s="129"/>
      <c r="E153" s="130"/>
      <c r="F153" s="130"/>
    </row>
    <row r="154" spans="1:6">
      <c r="A154" s="135"/>
      <c r="B154" s="25"/>
      <c r="C154" s="24"/>
      <c r="D154" s="129"/>
      <c r="E154" s="130"/>
      <c r="F154" s="130"/>
    </row>
    <row r="155" spans="1:6">
      <c r="A155" s="135"/>
      <c r="B155" s="25"/>
      <c r="C155" s="24"/>
      <c r="D155" s="129"/>
      <c r="E155" s="130"/>
      <c r="F155" s="130"/>
    </row>
    <row r="156" spans="1:6">
      <c r="A156" s="135"/>
      <c r="B156" s="25"/>
      <c r="C156" s="24"/>
      <c r="D156" s="129"/>
      <c r="E156" s="130"/>
      <c r="F156" s="130"/>
    </row>
    <row r="157" spans="1:6">
      <c r="A157" s="135"/>
      <c r="B157" s="25"/>
      <c r="C157" s="24"/>
      <c r="D157" s="129"/>
      <c r="E157" s="130"/>
      <c r="F157" s="130"/>
    </row>
    <row r="158" spans="1:6">
      <c r="A158" s="135"/>
      <c r="B158" s="25"/>
      <c r="C158" s="24"/>
      <c r="D158" s="129"/>
      <c r="E158" s="130"/>
      <c r="F158" s="130"/>
    </row>
    <row r="159" spans="1:6">
      <c r="A159" s="135"/>
      <c r="B159" s="25"/>
      <c r="C159" s="24"/>
      <c r="D159" s="129"/>
      <c r="E159" s="130"/>
      <c r="F159" s="130"/>
    </row>
    <row r="160" spans="1:6">
      <c r="A160" s="135"/>
      <c r="B160" s="25"/>
      <c r="C160" s="24"/>
      <c r="D160" s="129"/>
      <c r="E160" s="130"/>
      <c r="F160" s="130"/>
    </row>
    <row r="161" spans="1:6">
      <c r="A161" s="135"/>
      <c r="B161" s="25"/>
      <c r="C161" s="24"/>
      <c r="D161" s="129"/>
      <c r="E161" s="130"/>
      <c r="F161" s="130"/>
    </row>
    <row r="162" spans="1:6">
      <c r="A162" s="135"/>
      <c r="B162" s="25"/>
      <c r="C162" s="24"/>
      <c r="D162" s="129"/>
      <c r="E162" s="130"/>
      <c r="F162" s="130"/>
    </row>
    <row r="163" spans="1:6">
      <c r="A163" s="135"/>
      <c r="B163" s="25"/>
      <c r="C163" s="24"/>
      <c r="D163" s="129"/>
      <c r="E163" s="130"/>
      <c r="F163" s="130"/>
    </row>
    <row r="164" spans="1:6">
      <c r="A164" s="135"/>
      <c r="B164" s="25"/>
      <c r="C164" s="24"/>
      <c r="D164" s="129"/>
      <c r="E164" s="130"/>
      <c r="F164" s="130"/>
    </row>
    <row r="165" spans="1:6">
      <c r="A165" s="135"/>
      <c r="B165" s="25"/>
      <c r="C165" s="24"/>
      <c r="D165" s="129"/>
      <c r="E165" s="130"/>
      <c r="F165" s="130"/>
    </row>
    <row r="166" spans="1:6">
      <c r="A166" s="135"/>
      <c r="B166" s="25"/>
      <c r="C166" s="24"/>
      <c r="D166" s="129"/>
      <c r="E166" s="130"/>
      <c r="F166" s="130"/>
    </row>
    <row r="167" spans="1:6">
      <c r="A167" s="135"/>
      <c r="B167" s="25"/>
      <c r="C167" s="24"/>
      <c r="D167" s="129"/>
      <c r="E167" s="130"/>
      <c r="F167" s="130"/>
    </row>
    <row r="168" spans="1:6">
      <c r="A168" s="135"/>
      <c r="B168" s="25"/>
      <c r="C168" s="24"/>
      <c r="D168" s="129"/>
      <c r="E168" s="130"/>
      <c r="F168" s="130"/>
    </row>
    <row r="169" spans="1:6">
      <c r="A169" s="135"/>
      <c r="B169" s="25"/>
      <c r="C169" s="24"/>
      <c r="D169" s="129"/>
      <c r="E169" s="130"/>
      <c r="F169" s="130"/>
    </row>
    <row r="170" spans="1:6">
      <c r="A170" s="135"/>
      <c r="B170" s="25"/>
      <c r="C170" s="24"/>
      <c r="D170" s="129"/>
      <c r="E170" s="130"/>
      <c r="F170" s="130"/>
    </row>
    <row r="171" spans="1:6">
      <c r="A171" s="135"/>
      <c r="B171" s="25"/>
      <c r="C171" s="24"/>
      <c r="D171" s="129"/>
      <c r="E171" s="130"/>
      <c r="F171" s="130"/>
    </row>
    <row r="172" spans="1:6">
      <c r="A172" s="135"/>
      <c r="B172" s="25"/>
      <c r="C172" s="24"/>
      <c r="D172" s="129"/>
      <c r="E172" s="130"/>
      <c r="F172" s="130"/>
    </row>
    <row r="173" spans="1:6">
      <c r="A173" s="135"/>
      <c r="B173" s="25"/>
      <c r="C173" s="24"/>
      <c r="D173" s="129"/>
      <c r="E173" s="130"/>
      <c r="F173" s="130"/>
    </row>
    <row r="174" spans="1:6">
      <c r="A174" s="135"/>
      <c r="B174" s="25"/>
      <c r="C174" s="24"/>
      <c r="D174" s="129"/>
      <c r="E174" s="130"/>
      <c r="F174" s="130"/>
    </row>
    <row r="175" spans="1:6">
      <c r="A175" s="135"/>
      <c r="B175" s="25"/>
      <c r="C175" s="24"/>
      <c r="D175" s="129"/>
      <c r="E175" s="130"/>
      <c r="F175" s="130"/>
    </row>
    <row r="176" spans="1:6">
      <c r="A176" s="135"/>
      <c r="B176" s="25"/>
      <c r="C176" s="24"/>
      <c r="D176" s="129"/>
      <c r="E176" s="130"/>
      <c r="F176" s="130"/>
    </row>
    <row r="177" spans="1:6">
      <c r="A177" s="135"/>
      <c r="B177" s="25"/>
      <c r="C177" s="24"/>
      <c r="D177" s="129"/>
      <c r="E177" s="130"/>
      <c r="F177" s="130"/>
    </row>
    <row r="178" spans="1:6">
      <c r="A178" s="135"/>
      <c r="B178" s="25"/>
      <c r="C178" s="24"/>
      <c r="D178" s="129"/>
      <c r="E178" s="130"/>
      <c r="F178" s="130"/>
    </row>
    <row r="179" spans="1:6">
      <c r="A179" s="135"/>
      <c r="B179" s="25"/>
      <c r="C179" s="24"/>
      <c r="D179" s="129"/>
      <c r="E179" s="130"/>
      <c r="F179" s="130"/>
    </row>
    <row r="180" spans="1:6">
      <c r="A180" s="135"/>
      <c r="B180" s="25"/>
      <c r="C180" s="24"/>
      <c r="D180" s="129"/>
      <c r="E180" s="130"/>
      <c r="F180" s="130"/>
    </row>
    <row r="181" spans="1:6">
      <c r="A181" s="135"/>
      <c r="B181" s="25"/>
      <c r="C181" s="24"/>
      <c r="D181" s="129"/>
      <c r="E181" s="130"/>
      <c r="F181" s="130"/>
    </row>
    <row r="182" spans="1:6">
      <c r="A182" s="135"/>
      <c r="B182" s="25"/>
      <c r="C182" s="24"/>
      <c r="D182" s="129"/>
      <c r="E182" s="130"/>
      <c r="F182" s="130"/>
    </row>
    <row r="183" spans="1:6">
      <c r="A183" s="135"/>
      <c r="B183" s="25"/>
      <c r="C183" s="24"/>
      <c r="D183" s="129"/>
      <c r="E183" s="130"/>
      <c r="F183" s="130"/>
    </row>
    <row r="184" spans="1:6">
      <c r="A184" s="135"/>
      <c r="B184" s="25"/>
      <c r="C184" s="24"/>
      <c r="D184" s="129"/>
      <c r="E184" s="130"/>
      <c r="F184" s="130"/>
    </row>
    <row r="185" spans="1:6">
      <c r="A185" s="135"/>
      <c r="B185" s="25"/>
      <c r="C185" s="24"/>
      <c r="D185" s="129"/>
      <c r="E185" s="130"/>
      <c r="F185" s="130"/>
    </row>
    <row r="186" spans="1:6">
      <c r="A186" s="135"/>
      <c r="B186" s="25"/>
      <c r="C186" s="24"/>
      <c r="D186" s="129"/>
      <c r="E186" s="130"/>
      <c r="F186" s="130"/>
    </row>
    <row r="187" spans="1:6">
      <c r="A187" s="135"/>
      <c r="B187" s="25"/>
      <c r="C187" s="24"/>
      <c r="D187" s="129"/>
      <c r="E187" s="130"/>
      <c r="F187" s="130"/>
    </row>
    <row r="188" spans="1:6">
      <c r="A188" s="135"/>
      <c r="B188" s="25"/>
      <c r="C188" s="24"/>
      <c r="D188" s="129"/>
      <c r="E188" s="130"/>
      <c r="F188" s="130"/>
    </row>
    <row r="189" spans="1:6">
      <c r="A189" s="135"/>
      <c r="B189" s="25"/>
      <c r="C189" s="24"/>
      <c r="D189" s="129"/>
      <c r="E189" s="130"/>
      <c r="F189" s="130"/>
    </row>
    <row r="190" spans="1:6">
      <c r="A190" s="135"/>
      <c r="B190" s="25"/>
      <c r="C190" s="24"/>
      <c r="D190" s="129"/>
      <c r="E190" s="130"/>
      <c r="F190" s="130"/>
    </row>
    <row r="191" spans="1:6">
      <c r="A191" s="135"/>
      <c r="B191" s="25"/>
      <c r="C191" s="24"/>
      <c r="D191" s="129"/>
      <c r="E191" s="130"/>
      <c r="F191" s="130"/>
    </row>
    <row r="192" spans="1:6">
      <c r="A192" s="135"/>
      <c r="B192" s="25"/>
      <c r="C192" s="24"/>
      <c r="D192" s="129"/>
      <c r="E192" s="130"/>
      <c r="F192" s="130"/>
    </row>
    <row r="193" spans="1:6">
      <c r="A193" s="135"/>
      <c r="B193" s="25"/>
      <c r="C193" s="24"/>
      <c r="D193" s="129"/>
      <c r="E193" s="130"/>
      <c r="F193" s="130"/>
    </row>
    <row r="194" spans="1:6">
      <c r="A194" s="135"/>
      <c r="B194" s="25"/>
      <c r="C194" s="24"/>
      <c r="D194" s="129"/>
      <c r="E194" s="130"/>
      <c r="F194" s="130"/>
    </row>
    <row r="195" spans="1:6">
      <c r="A195" s="135"/>
      <c r="B195" s="25"/>
      <c r="C195" s="24"/>
      <c r="D195" s="129"/>
      <c r="E195" s="130"/>
      <c r="F195" s="130"/>
    </row>
    <row r="196" spans="1:6">
      <c r="A196" s="135"/>
      <c r="B196" s="25"/>
      <c r="C196" s="24"/>
      <c r="D196" s="129"/>
      <c r="E196" s="130"/>
      <c r="F196" s="130"/>
    </row>
    <row r="197" spans="1:6">
      <c r="A197" s="135"/>
      <c r="B197" s="25"/>
      <c r="C197" s="24"/>
      <c r="D197" s="129"/>
      <c r="E197" s="130"/>
      <c r="F197" s="130"/>
    </row>
    <row r="198" spans="1:6">
      <c r="A198" s="135"/>
      <c r="B198" s="25"/>
      <c r="C198" s="24"/>
      <c r="D198" s="129"/>
      <c r="E198" s="130"/>
      <c r="F198" s="130"/>
    </row>
    <row r="199" spans="1:6">
      <c r="A199" s="135"/>
      <c r="B199" s="25"/>
      <c r="C199" s="24"/>
      <c r="D199" s="129"/>
      <c r="E199" s="130"/>
      <c r="F199" s="130"/>
    </row>
    <row r="200" spans="1:6">
      <c r="A200" s="135"/>
      <c r="B200" s="25"/>
      <c r="C200" s="24"/>
      <c r="D200" s="129"/>
      <c r="E200" s="130"/>
      <c r="F200" s="130"/>
    </row>
    <row r="201" spans="1:6">
      <c r="A201" s="135"/>
      <c r="B201" s="25"/>
      <c r="C201" s="24"/>
      <c r="D201" s="129"/>
      <c r="E201" s="130"/>
      <c r="F201" s="130"/>
    </row>
    <row r="202" spans="1:6">
      <c r="A202" s="135"/>
      <c r="B202" s="25"/>
      <c r="C202" s="24"/>
      <c r="D202" s="129"/>
      <c r="E202" s="130"/>
      <c r="F202" s="130"/>
    </row>
    <row r="203" spans="1:6">
      <c r="A203" s="135"/>
      <c r="B203" s="25"/>
      <c r="C203" s="24"/>
      <c r="D203" s="129"/>
      <c r="E203" s="130"/>
      <c r="F203" s="130"/>
    </row>
    <row r="204" spans="1:6">
      <c r="A204" s="135"/>
      <c r="B204" s="25"/>
      <c r="C204" s="24"/>
      <c r="D204" s="129"/>
      <c r="E204" s="130"/>
      <c r="F204" s="130"/>
    </row>
    <row r="205" spans="1:6">
      <c r="A205" s="135"/>
      <c r="B205" s="25"/>
      <c r="C205" s="24"/>
      <c r="D205" s="129"/>
      <c r="E205" s="130"/>
      <c r="F205" s="130"/>
    </row>
    <row r="206" spans="1:6">
      <c r="A206" s="135"/>
      <c r="B206" s="25"/>
      <c r="C206" s="24"/>
      <c r="D206" s="129"/>
      <c r="E206" s="130"/>
      <c r="F206" s="130"/>
    </row>
    <row r="207" spans="1:6">
      <c r="A207" s="135"/>
      <c r="B207" s="25"/>
      <c r="C207" s="24"/>
      <c r="D207" s="129"/>
      <c r="E207" s="130"/>
      <c r="F207" s="130"/>
    </row>
    <row r="208" spans="1:6">
      <c r="A208" s="135"/>
      <c r="B208" s="25"/>
      <c r="C208" s="24"/>
      <c r="D208" s="129"/>
      <c r="E208" s="130"/>
      <c r="F208" s="130"/>
    </row>
    <row r="209" spans="1:6">
      <c r="A209" s="135"/>
      <c r="B209" s="25"/>
      <c r="C209" s="24"/>
      <c r="D209" s="129"/>
      <c r="E209" s="130"/>
      <c r="F209" s="130"/>
    </row>
    <row r="210" spans="1:6">
      <c r="A210" s="135"/>
      <c r="B210" s="25"/>
      <c r="C210" s="24"/>
      <c r="D210" s="129"/>
      <c r="E210" s="130"/>
      <c r="F210" s="130"/>
    </row>
    <row r="211" spans="1:6">
      <c r="A211" s="135"/>
      <c r="B211" s="25"/>
      <c r="C211" s="24"/>
      <c r="D211" s="129"/>
      <c r="E211" s="130"/>
      <c r="F211" s="130"/>
    </row>
    <row r="212" spans="1:6">
      <c r="A212" s="135"/>
      <c r="B212" s="25"/>
      <c r="C212" s="24"/>
      <c r="D212" s="129"/>
      <c r="E212" s="130"/>
      <c r="F212" s="130"/>
    </row>
    <row r="213" spans="1:6">
      <c r="A213" s="135"/>
      <c r="B213" s="25"/>
      <c r="C213" s="24"/>
      <c r="D213" s="129"/>
      <c r="E213" s="130"/>
      <c r="F213" s="130"/>
    </row>
    <row r="214" spans="1:6">
      <c r="A214" s="135"/>
      <c r="B214" s="25"/>
      <c r="C214" s="24"/>
      <c r="D214" s="129"/>
      <c r="E214" s="130"/>
      <c r="F214" s="130"/>
    </row>
    <row r="215" spans="1:6">
      <c r="A215" s="135"/>
      <c r="B215" s="25"/>
      <c r="C215" s="24"/>
      <c r="D215" s="129"/>
      <c r="E215" s="130"/>
      <c r="F215" s="130"/>
    </row>
    <row r="216" spans="1:6">
      <c r="A216" s="135"/>
      <c r="B216" s="25"/>
      <c r="C216" s="24"/>
      <c r="D216" s="129"/>
      <c r="E216" s="130"/>
      <c r="F216" s="130"/>
    </row>
    <row r="217" spans="1:6">
      <c r="A217" s="135"/>
      <c r="B217" s="25"/>
      <c r="C217" s="24"/>
      <c r="D217" s="129"/>
      <c r="E217" s="130"/>
      <c r="F217" s="130"/>
    </row>
    <row r="218" spans="1:6">
      <c r="A218" s="135"/>
      <c r="B218" s="25"/>
      <c r="C218" s="24"/>
      <c r="D218" s="129"/>
      <c r="E218" s="130"/>
      <c r="F218" s="130"/>
    </row>
    <row r="219" spans="1:6">
      <c r="A219" s="135"/>
      <c r="B219" s="25"/>
      <c r="C219" s="24"/>
      <c r="D219" s="129"/>
      <c r="E219" s="130"/>
      <c r="F219" s="130"/>
    </row>
    <row r="220" spans="1:6">
      <c r="A220" s="135"/>
      <c r="B220" s="25"/>
      <c r="C220" s="24"/>
      <c r="D220" s="129"/>
      <c r="E220" s="130"/>
      <c r="F220" s="130"/>
    </row>
    <row r="221" spans="1:6">
      <c r="A221" s="135"/>
      <c r="B221" s="25"/>
      <c r="C221" s="24"/>
      <c r="D221" s="129"/>
      <c r="E221" s="130"/>
      <c r="F221" s="130"/>
    </row>
    <row r="222" spans="1:6">
      <c r="A222" s="135"/>
      <c r="B222" s="25"/>
      <c r="C222" s="24"/>
      <c r="D222" s="129"/>
      <c r="E222" s="130"/>
      <c r="F222" s="130"/>
    </row>
    <row r="223" spans="1:6">
      <c r="A223" s="135"/>
      <c r="B223" s="25"/>
      <c r="C223" s="24"/>
      <c r="D223" s="129"/>
      <c r="E223" s="130"/>
      <c r="F223" s="130"/>
    </row>
    <row r="224" spans="1:6">
      <c r="A224" s="135"/>
      <c r="B224" s="25"/>
      <c r="C224" s="24"/>
      <c r="D224" s="129"/>
      <c r="E224" s="130"/>
      <c r="F224" s="130"/>
    </row>
    <row r="225" spans="1:6">
      <c r="A225" s="135"/>
      <c r="B225" s="25"/>
      <c r="C225" s="24"/>
      <c r="D225" s="129"/>
      <c r="E225" s="130"/>
      <c r="F225" s="130"/>
    </row>
    <row r="226" spans="1:6">
      <c r="A226" s="135"/>
      <c r="B226" s="25"/>
      <c r="C226" s="24"/>
      <c r="D226" s="129"/>
      <c r="E226" s="130"/>
      <c r="F226" s="130"/>
    </row>
    <row r="227" spans="1:6">
      <c r="A227" s="135"/>
      <c r="B227" s="25"/>
      <c r="C227" s="24"/>
      <c r="D227" s="129"/>
      <c r="E227" s="130"/>
      <c r="F227" s="130"/>
    </row>
    <row r="228" spans="1:6">
      <c r="A228" s="135"/>
      <c r="B228" s="25"/>
      <c r="C228" s="24"/>
      <c r="D228" s="129"/>
      <c r="E228" s="130"/>
      <c r="F228" s="130"/>
    </row>
    <row r="229" spans="1:6">
      <c r="A229" s="135"/>
      <c r="B229" s="25"/>
      <c r="C229" s="24"/>
      <c r="D229" s="129"/>
      <c r="E229" s="130"/>
      <c r="F229" s="130"/>
    </row>
    <row r="230" spans="1:6">
      <c r="A230" s="135"/>
      <c r="B230" s="25"/>
      <c r="C230" s="24"/>
      <c r="D230" s="129"/>
      <c r="E230" s="130"/>
      <c r="F230" s="130"/>
    </row>
    <row r="231" spans="1:6">
      <c r="A231" s="135"/>
      <c r="B231" s="25"/>
      <c r="C231" s="24"/>
      <c r="D231" s="129"/>
      <c r="E231" s="130"/>
      <c r="F231" s="130"/>
    </row>
    <row r="232" spans="1:6">
      <c r="A232" s="135"/>
      <c r="B232" s="25"/>
      <c r="C232" s="24"/>
      <c r="D232" s="129"/>
      <c r="E232" s="130"/>
      <c r="F232" s="130"/>
    </row>
    <row r="233" spans="1:6">
      <c r="A233" s="135"/>
      <c r="B233" s="25"/>
      <c r="C233" s="24"/>
      <c r="D233" s="129"/>
      <c r="E233" s="130"/>
      <c r="F233" s="130"/>
    </row>
    <row r="234" spans="1:6">
      <c r="A234" s="135"/>
      <c r="B234" s="25"/>
      <c r="C234" s="24"/>
      <c r="D234" s="129"/>
      <c r="E234" s="130"/>
      <c r="F234" s="130"/>
    </row>
    <row r="235" spans="1:6">
      <c r="A235" s="135"/>
      <c r="B235" s="25"/>
      <c r="C235" s="24"/>
      <c r="D235" s="129"/>
      <c r="E235" s="130"/>
      <c r="F235" s="130"/>
    </row>
    <row r="236" spans="1:6">
      <c r="A236" s="135"/>
      <c r="B236" s="25"/>
      <c r="C236" s="24"/>
      <c r="D236" s="129"/>
      <c r="E236" s="130"/>
      <c r="F236" s="130"/>
    </row>
    <row r="237" spans="1:6">
      <c r="A237" s="135"/>
      <c r="B237" s="25"/>
      <c r="C237" s="24"/>
      <c r="D237" s="129"/>
      <c r="E237" s="130"/>
      <c r="F237" s="130"/>
    </row>
    <row r="238" spans="1:6">
      <c r="A238" s="135"/>
      <c r="B238" s="25"/>
      <c r="C238" s="24"/>
      <c r="D238" s="129"/>
      <c r="E238" s="130"/>
      <c r="F238" s="130"/>
    </row>
    <row r="239" spans="1:6">
      <c r="A239" s="135"/>
      <c r="B239" s="25"/>
      <c r="C239" s="24"/>
      <c r="D239" s="129"/>
      <c r="E239" s="130"/>
      <c r="F239" s="130"/>
    </row>
    <row r="240" spans="1:6">
      <c r="A240" s="135"/>
      <c r="B240" s="25"/>
      <c r="C240" s="24"/>
      <c r="D240" s="129"/>
      <c r="E240" s="130"/>
      <c r="F240" s="130"/>
    </row>
    <row r="241" spans="1:6">
      <c r="A241" s="135"/>
      <c r="B241" s="25"/>
      <c r="C241" s="24"/>
      <c r="D241" s="129"/>
      <c r="E241" s="130"/>
      <c r="F241" s="130"/>
    </row>
    <row r="242" spans="1:6">
      <c r="A242" s="135"/>
      <c r="B242" s="25"/>
      <c r="C242" s="24"/>
      <c r="D242" s="129"/>
      <c r="E242" s="130"/>
      <c r="F242" s="130"/>
    </row>
    <row r="243" spans="1:6">
      <c r="A243" s="135"/>
      <c r="B243" s="25"/>
      <c r="C243" s="24"/>
      <c r="D243" s="129"/>
      <c r="E243" s="130"/>
      <c r="F243" s="130"/>
    </row>
    <row r="244" spans="1:6">
      <c r="A244" s="135"/>
      <c r="B244" s="25"/>
      <c r="C244" s="24"/>
      <c r="D244" s="129"/>
      <c r="E244" s="130"/>
      <c r="F244" s="130"/>
    </row>
    <row r="245" spans="1:6">
      <c r="A245" s="135"/>
      <c r="B245" s="25"/>
      <c r="C245" s="24"/>
      <c r="D245" s="129"/>
      <c r="E245" s="130"/>
      <c r="F245" s="130"/>
    </row>
    <row r="246" spans="1:6">
      <c r="A246" s="135"/>
      <c r="B246" s="25"/>
      <c r="C246" s="24"/>
      <c r="D246" s="129"/>
      <c r="E246" s="130"/>
      <c r="F246" s="130"/>
    </row>
    <row r="247" spans="1:6">
      <c r="A247" s="135"/>
      <c r="B247" s="25"/>
      <c r="C247" s="24"/>
      <c r="D247" s="129"/>
      <c r="E247" s="130"/>
      <c r="F247" s="130"/>
    </row>
    <row r="248" spans="1:6">
      <c r="A248" s="135"/>
      <c r="B248" s="25"/>
      <c r="C248" s="24"/>
      <c r="D248" s="129"/>
      <c r="E248" s="130"/>
      <c r="F248" s="130"/>
    </row>
    <row r="249" spans="1:6">
      <c r="A249" s="135"/>
      <c r="B249" s="25"/>
      <c r="C249" s="24"/>
      <c r="D249" s="129"/>
      <c r="E249" s="130"/>
      <c r="F249" s="130"/>
    </row>
    <row r="250" spans="1:6">
      <c r="A250" s="135"/>
      <c r="B250" s="25"/>
      <c r="C250" s="24"/>
      <c r="D250" s="129"/>
      <c r="E250" s="130"/>
      <c r="F250" s="130"/>
    </row>
    <row r="251" spans="1:6">
      <c r="A251" s="135"/>
      <c r="B251" s="25"/>
      <c r="C251" s="24"/>
      <c r="D251" s="129"/>
      <c r="E251" s="130"/>
      <c r="F251" s="130"/>
    </row>
    <row r="252" spans="1:6">
      <c r="A252" s="135"/>
      <c r="B252" s="25"/>
      <c r="C252" s="24"/>
      <c r="D252" s="129"/>
      <c r="E252" s="130"/>
      <c r="F252" s="130"/>
    </row>
    <row r="253" spans="1:6">
      <c r="A253" s="135"/>
      <c r="B253" s="25"/>
      <c r="C253" s="24"/>
      <c r="D253" s="129"/>
      <c r="E253" s="130"/>
      <c r="F253" s="130"/>
    </row>
    <row r="254" spans="1:6">
      <c r="A254" s="135"/>
      <c r="B254" s="25"/>
      <c r="C254" s="24"/>
      <c r="D254" s="129"/>
      <c r="E254" s="130"/>
      <c r="F254" s="130"/>
    </row>
    <row r="255" spans="1:6">
      <c r="A255" s="135"/>
      <c r="B255" s="25"/>
      <c r="C255" s="24"/>
      <c r="D255" s="129"/>
      <c r="E255" s="130"/>
      <c r="F255" s="130"/>
    </row>
    <row r="256" spans="1:6">
      <c r="A256" s="135"/>
      <c r="B256" s="25"/>
      <c r="C256" s="24"/>
      <c r="D256" s="129"/>
      <c r="E256" s="130"/>
      <c r="F256" s="130"/>
    </row>
    <row r="257" spans="1:6">
      <c r="A257" s="135"/>
      <c r="B257" s="25"/>
      <c r="C257" s="24"/>
      <c r="D257" s="129"/>
      <c r="E257" s="130"/>
      <c r="F257" s="130"/>
    </row>
    <row r="258" spans="1:6">
      <c r="A258" s="135"/>
      <c r="B258" s="25"/>
      <c r="C258" s="24"/>
      <c r="D258" s="129"/>
      <c r="E258" s="130"/>
      <c r="F258" s="130"/>
    </row>
    <row r="259" spans="1:6">
      <c r="A259" s="135"/>
      <c r="B259" s="25"/>
      <c r="C259" s="24"/>
      <c r="D259" s="129"/>
      <c r="E259" s="130"/>
      <c r="F259" s="130"/>
    </row>
    <row r="260" spans="1:6">
      <c r="A260" s="135"/>
      <c r="B260" s="25"/>
      <c r="C260" s="24"/>
      <c r="D260" s="129"/>
      <c r="E260" s="130"/>
      <c r="F260" s="130"/>
    </row>
    <row r="261" spans="1:6">
      <c r="A261" s="135"/>
      <c r="B261" s="25"/>
      <c r="C261" s="24"/>
      <c r="D261" s="129"/>
      <c r="E261" s="130"/>
      <c r="F261" s="130"/>
    </row>
    <row r="262" spans="1:6">
      <c r="A262" s="135"/>
      <c r="B262" s="25"/>
      <c r="C262" s="24"/>
      <c r="D262" s="129"/>
      <c r="E262" s="130"/>
      <c r="F262" s="130"/>
    </row>
    <row r="263" spans="1:6">
      <c r="A263" s="135"/>
      <c r="B263" s="25"/>
      <c r="C263" s="24"/>
      <c r="D263" s="129"/>
      <c r="E263" s="130"/>
      <c r="F263" s="130"/>
    </row>
    <row r="264" spans="1:6">
      <c r="A264" s="135"/>
      <c r="B264" s="25"/>
      <c r="C264" s="24"/>
      <c r="D264" s="129"/>
      <c r="E264" s="130"/>
      <c r="F264" s="130"/>
    </row>
    <row r="265" spans="1:6">
      <c r="A265" s="135"/>
      <c r="B265" s="25"/>
      <c r="C265" s="24"/>
      <c r="D265" s="129"/>
      <c r="E265" s="130"/>
      <c r="F265" s="130"/>
    </row>
    <row r="266" spans="1:6">
      <c r="A266" s="135"/>
      <c r="B266" s="25"/>
      <c r="C266" s="24"/>
      <c r="D266" s="129"/>
      <c r="E266" s="130"/>
      <c r="F266" s="130"/>
    </row>
    <row r="267" spans="1:6">
      <c r="A267" s="135"/>
      <c r="B267" s="25"/>
      <c r="C267" s="24"/>
      <c r="D267" s="129"/>
      <c r="E267" s="130"/>
      <c r="F267" s="130"/>
    </row>
    <row r="268" spans="1:6">
      <c r="A268" s="135"/>
      <c r="B268" s="25"/>
      <c r="C268" s="24"/>
      <c r="D268" s="129"/>
      <c r="E268" s="130"/>
      <c r="F268" s="130"/>
    </row>
    <row r="269" spans="1:6">
      <c r="A269" s="135"/>
      <c r="B269" s="25"/>
      <c r="C269" s="24"/>
      <c r="D269" s="129"/>
      <c r="E269" s="130"/>
      <c r="F269" s="130"/>
    </row>
    <row r="270" spans="1:6">
      <c r="A270" s="135"/>
      <c r="B270" s="25"/>
      <c r="C270" s="24"/>
      <c r="D270" s="129"/>
      <c r="E270" s="130"/>
      <c r="F270" s="130"/>
    </row>
    <row r="271" spans="1:6">
      <c r="A271" s="135"/>
      <c r="B271" s="25"/>
      <c r="C271" s="24"/>
      <c r="D271" s="129"/>
      <c r="E271" s="130"/>
      <c r="F271" s="130"/>
    </row>
    <row r="272" spans="1:6">
      <c r="A272" s="135"/>
      <c r="B272" s="25"/>
      <c r="C272" s="24"/>
      <c r="D272" s="129"/>
      <c r="E272" s="130"/>
      <c r="F272" s="130"/>
    </row>
    <row r="273" spans="1:6">
      <c r="A273" s="135"/>
      <c r="B273" s="25"/>
      <c r="C273" s="24"/>
      <c r="D273" s="129"/>
      <c r="E273" s="130"/>
      <c r="F273" s="130"/>
    </row>
    <row r="274" spans="1:6">
      <c r="A274" s="135"/>
      <c r="B274" s="25"/>
      <c r="C274" s="24"/>
      <c r="D274" s="129"/>
      <c r="E274" s="130"/>
      <c r="F274" s="130"/>
    </row>
    <row r="275" spans="1:6">
      <c r="A275" s="135"/>
      <c r="B275" s="25"/>
      <c r="C275" s="24"/>
      <c r="D275" s="129"/>
      <c r="E275" s="130"/>
      <c r="F275" s="130"/>
    </row>
    <row r="276" spans="1:6">
      <c r="A276" s="135"/>
      <c r="B276" s="25"/>
      <c r="C276" s="24"/>
      <c r="D276" s="129"/>
      <c r="E276" s="130"/>
      <c r="F276" s="130"/>
    </row>
    <row r="277" spans="1:6">
      <c r="A277" s="135"/>
      <c r="B277" s="25"/>
      <c r="C277" s="24"/>
      <c r="D277" s="129"/>
      <c r="E277" s="130"/>
      <c r="F277" s="130"/>
    </row>
    <row r="278" spans="1:6">
      <c r="A278" s="135"/>
      <c r="B278" s="25"/>
      <c r="C278" s="24"/>
      <c r="D278" s="129"/>
      <c r="E278" s="130"/>
      <c r="F278" s="130"/>
    </row>
    <row r="279" spans="1:6">
      <c r="A279" s="135"/>
      <c r="B279" s="25"/>
      <c r="C279" s="24"/>
      <c r="D279" s="129"/>
      <c r="E279" s="130"/>
      <c r="F279" s="130"/>
    </row>
    <row r="280" spans="1:6">
      <c r="A280" s="135"/>
      <c r="B280" s="25"/>
      <c r="C280" s="24"/>
      <c r="D280" s="129"/>
      <c r="E280" s="130"/>
      <c r="F280" s="130"/>
    </row>
    <row r="281" spans="1:6">
      <c r="A281" s="135"/>
      <c r="B281" s="25"/>
      <c r="C281" s="24"/>
      <c r="D281" s="129"/>
      <c r="E281" s="130"/>
      <c r="F281" s="130"/>
    </row>
    <row r="282" spans="1:6">
      <c r="A282" s="135"/>
      <c r="B282" s="25"/>
      <c r="C282" s="24"/>
      <c r="D282" s="129"/>
      <c r="E282" s="130"/>
      <c r="F282" s="130"/>
    </row>
    <row r="283" spans="1:6">
      <c r="A283" s="135"/>
      <c r="B283" s="25"/>
      <c r="C283" s="24"/>
      <c r="D283" s="129"/>
      <c r="E283" s="130"/>
      <c r="F283" s="130"/>
    </row>
    <row r="284" spans="1:6">
      <c r="A284" s="135"/>
      <c r="B284" s="25"/>
      <c r="C284" s="24"/>
      <c r="D284" s="129"/>
      <c r="E284" s="130"/>
      <c r="F284" s="130"/>
    </row>
    <row r="285" spans="1:6">
      <c r="A285" s="135"/>
      <c r="B285" s="25"/>
      <c r="C285" s="24"/>
      <c r="D285" s="129"/>
      <c r="E285" s="130"/>
      <c r="F285" s="130"/>
    </row>
    <row r="286" spans="1:6">
      <c r="A286" s="135"/>
      <c r="B286" s="25"/>
      <c r="C286" s="24"/>
      <c r="D286" s="129"/>
      <c r="E286" s="130"/>
      <c r="F286" s="130"/>
    </row>
    <row r="287" spans="1:6">
      <c r="A287" s="135"/>
      <c r="B287" s="25"/>
      <c r="C287" s="24"/>
      <c r="D287" s="129"/>
      <c r="E287" s="130"/>
      <c r="F287" s="130"/>
    </row>
    <row r="288" spans="1:6">
      <c r="A288" s="135"/>
      <c r="B288" s="25"/>
      <c r="C288" s="24"/>
      <c r="D288" s="129"/>
      <c r="E288" s="130"/>
      <c r="F288" s="130"/>
    </row>
    <row r="289" spans="1:6">
      <c r="A289" s="135"/>
      <c r="B289" s="25"/>
      <c r="C289" s="24"/>
      <c r="D289" s="129"/>
      <c r="E289" s="130"/>
      <c r="F289" s="130"/>
    </row>
    <row r="290" spans="1:6">
      <c r="A290" s="135"/>
      <c r="B290" s="25"/>
      <c r="C290" s="24"/>
      <c r="D290" s="129"/>
      <c r="E290" s="130"/>
      <c r="F290" s="130"/>
    </row>
    <row r="291" spans="1:6">
      <c r="A291" s="135"/>
      <c r="B291" s="25"/>
      <c r="C291" s="24"/>
      <c r="D291" s="129"/>
      <c r="E291" s="130"/>
      <c r="F291" s="130"/>
    </row>
    <row r="292" spans="1:6">
      <c r="A292" s="135"/>
      <c r="B292" s="25"/>
      <c r="C292" s="24"/>
      <c r="D292" s="129"/>
      <c r="E292" s="130"/>
      <c r="F292" s="130"/>
    </row>
    <row r="293" spans="1:6">
      <c r="A293" s="135"/>
      <c r="B293" s="25"/>
      <c r="C293" s="24"/>
      <c r="D293" s="129"/>
      <c r="E293" s="130"/>
      <c r="F293" s="130"/>
    </row>
    <row r="294" spans="1:6">
      <c r="A294" s="135"/>
      <c r="B294" s="25"/>
      <c r="C294" s="24"/>
      <c r="D294" s="129"/>
      <c r="E294" s="130"/>
      <c r="F294" s="130"/>
    </row>
    <row r="295" spans="1:6">
      <c r="A295" s="135"/>
      <c r="B295" s="25"/>
      <c r="C295" s="24"/>
      <c r="D295" s="129"/>
      <c r="E295" s="130"/>
      <c r="F295" s="130"/>
    </row>
    <row r="296" spans="1:6">
      <c r="A296" s="135"/>
      <c r="B296" s="25"/>
      <c r="C296" s="24"/>
      <c r="D296" s="129"/>
      <c r="E296" s="130"/>
      <c r="F296" s="130"/>
    </row>
    <row r="297" spans="1:6">
      <c r="A297" s="135"/>
      <c r="B297" s="25"/>
      <c r="C297" s="24"/>
      <c r="D297" s="129"/>
      <c r="E297" s="130"/>
      <c r="F297" s="130"/>
    </row>
    <row r="298" spans="1:6">
      <c r="A298" s="135"/>
      <c r="B298" s="25"/>
      <c r="C298" s="24"/>
      <c r="D298" s="129"/>
      <c r="E298" s="130"/>
      <c r="F298" s="130"/>
    </row>
    <row r="299" spans="1:6">
      <c r="A299" s="135"/>
      <c r="B299" s="25"/>
      <c r="C299" s="24"/>
      <c r="D299" s="129"/>
      <c r="E299" s="130"/>
      <c r="F299" s="130"/>
    </row>
    <row r="300" spans="1:6">
      <c r="A300" s="135"/>
      <c r="B300" s="25"/>
      <c r="C300" s="24"/>
      <c r="D300" s="129"/>
      <c r="E300" s="130"/>
      <c r="F300" s="130"/>
    </row>
    <row r="301" spans="1:6">
      <c r="A301" s="135"/>
      <c r="B301" s="25"/>
      <c r="C301" s="24"/>
      <c r="D301" s="129"/>
      <c r="E301" s="130"/>
      <c r="F301" s="130"/>
    </row>
    <row r="302" spans="1:6">
      <c r="A302" s="135"/>
      <c r="B302" s="25"/>
      <c r="C302" s="24"/>
      <c r="D302" s="129"/>
      <c r="E302" s="130"/>
      <c r="F302" s="130"/>
    </row>
    <row r="303" spans="1:6">
      <c r="A303" s="135"/>
      <c r="B303" s="25"/>
      <c r="C303" s="24"/>
      <c r="D303" s="129"/>
      <c r="E303" s="130"/>
      <c r="F303" s="130"/>
    </row>
    <row r="304" spans="1:6">
      <c r="A304" s="135"/>
      <c r="B304" s="25"/>
      <c r="C304" s="24"/>
      <c r="D304" s="129"/>
      <c r="E304" s="130"/>
      <c r="F304" s="130"/>
    </row>
    <row r="305" spans="1:6">
      <c r="A305" s="135"/>
      <c r="B305" s="25"/>
      <c r="C305" s="24"/>
      <c r="D305" s="129"/>
      <c r="E305" s="130"/>
      <c r="F305" s="130"/>
    </row>
    <row r="306" spans="1:6">
      <c r="A306" s="135"/>
      <c r="B306" s="25"/>
      <c r="C306" s="24"/>
      <c r="D306" s="129"/>
      <c r="E306" s="130"/>
      <c r="F306" s="130"/>
    </row>
    <row r="307" spans="1:6">
      <c r="A307" s="135"/>
      <c r="B307" s="25"/>
      <c r="C307" s="24"/>
      <c r="D307" s="129"/>
      <c r="E307" s="130"/>
      <c r="F307" s="130"/>
    </row>
    <row r="308" spans="1:6">
      <c r="A308" s="135"/>
      <c r="B308" s="25"/>
      <c r="C308" s="24"/>
      <c r="D308" s="129"/>
      <c r="E308" s="130"/>
      <c r="F308" s="130"/>
    </row>
    <row r="309" spans="1:6">
      <c r="A309" s="135"/>
      <c r="B309" s="25"/>
      <c r="C309" s="24"/>
      <c r="D309" s="129"/>
      <c r="E309" s="130"/>
      <c r="F309" s="130"/>
    </row>
    <row r="310" spans="1:6">
      <c r="A310" s="135"/>
      <c r="B310" s="25"/>
      <c r="C310" s="24"/>
      <c r="D310" s="129"/>
      <c r="E310" s="130"/>
      <c r="F310" s="130"/>
    </row>
    <row r="311" spans="1:6">
      <c r="A311" s="135"/>
      <c r="B311" s="25"/>
      <c r="C311" s="24"/>
      <c r="D311" s="129"/>
      <c r="E311" s="130"/>
      <c r="F311" s="130"/>
    </row>
    <row r="312" spans="1:6">
      <c r="A312" s="135"/>
      <c r="B312" s="25"/>
      <c r="C312" s="24"/>
      <c r="D312" s="129"/>
      <c r="E312" s="130"/>
      <c r="F312" s="130"/>
    </row>
    <row r="313" spans="1:6">
      <c r="A313" s="135"/>
      <c r="B313" s="25"/>
      <c r="C313" s="24"/>
      <c r="D313" s="129"/>
      <c r="E313" s="130"/>
      <c r="F313" s="130"/>
    </row>
    <row r="314" spans="1:6">
      <c r="A314" s="135"/>
      <c r="B314" s="25"/>
      <c r="C314" s="24"/>
      <c r="D314" s="129"/>
      <c r="E314" s="130"/>
      <c r="F314" s="130"/>
    </row>
    <row r="315" spans="1:6">
      <c r="A315" s="135"/>
      <c r="B315" s="25"/>
      <c r="C315" s="24"/>
      <c r="D315" s="129"/>
      <c r="E315" s="130"/>
      <c r="F315" s="130"/>
    </row>
    <row r="316" spans="1:6">
      <c r="A316" s="135"/>
      <c r="B316" s="25"/>
      <c r="C316" s="24"/>
      <c r="D316" s="129"/>
      <c r="E316" s="130"/>
      <c r="F316" s="130"/>
    </row>
    <row r="317" spans="1:6">
      <c r="A317" s="135"/>
      <c r="B317" s="25"/>
      <c r="C317" s="24"/>
      <c r="D317" s="129"/>
      <c r="E317" s="130"/>
      <c r="F317" s="130"/>
    </row>
    <row r="318" spans="1:6">
      <c r="A318" s="135"/>
      <c r="B318" s="25"/>
      <c r="C318" s="24"/>
      <c r="D318" s="129"/>
      <c r="E318" s="130"/>
      <c r="F318" s="130"/>
    </row>
    <row r="319" spans="1:6">
      <c r="A319" s="135"/>
      <c r="B319" s="25"/>
      <c r="C319" s="24"/>
      <c r="D319" s="129"/>
      <c r="E319" s="130"/>
      <c r="F319" s="130"/>
    </row>
    <row r="320" spans="1:6">
      <c r="A320" s="135"/>
      <c r="B320" s="25"/>
      <c r="C320" s="24"/>
      <c r="D320" s="129"/>
      <c r="E320" s="130"/>
      <c r="F320" s="130"/>
    </row>
    <row r="321" spans="1:6">
      <c r="A321" s="135"/>
      <c r="B321" s="25"/>
      <c r="C321" s="24"/>
      <c r="D321" s="129"/>
      <c r="E321" s="130"/>
      <c r="F321" s="130"/>
    </row>
    <row r="322" spans="1:6">
      <c r="A322" s="135"/>
      <c r="B322" s="25"/>
      <c r="C322" s="24"/>
      <c r="D322" s="129"/>
      <c r="E322" s="130"/>
      <c r="F322" s="130"/>
    </row>
    <row r="323" spans="1:6">
      <c r="A323" s="135"/>
      <c r="B323" s="25"/>
      <c r="C323" s="24"/>
      <c r="D323" s="129"/>
      <c r="E323" s="130"/>
      <c r="F323" s="130"/>
    </row>
    <row r="324" spans="1:6">
      <c r="A324" s="135"/>
      <c r="B324" s="25"/>
      <c r="C324" s="24"/>
      <c r="D324" s="129"/>
      <c r="E324" s="130"/>
      <c r="F324" s="130"/>
    </row>
    <row r="325" spans="1:6">
      <c r="A325" s="135"/>
      <c r="B325" s="25"/>
      <c r="C325" s="24"/>
      <c r="D325" s="129"/>
      <c r="E325" s="130"/>
      <c r="F325" s="130"/>
    </row>
    <row r="326" spans="1:6">
      <c r="A326" s="135"/>
      <c r="B326" s="25"/>
      <c r="C326" s="24"/>
      <c r="D326" s="129"/>
      <c r="E326" s="130"/>
      <c r="F326" s="130"/>
    </row>
    <row r="327" spans="1:6">
      <c r="A327" s="135"/>
      <c r="B327" s="25"/>
      <c r="C327" s="24"/>
      <c r="D327" s="129"/>
      <c r="E327" s="130"/>
      <c r="F327" s="130"/>
    </row>
    <row r="328" spans="1:6">
      <c r="A328" s="135"/>
      <c r="B328" s="25"/>
      <c r="C328" s="24"/>
      <c r="D328" s="129"/>
      <c r="E328" s="130"/>
      <c r="F328" s="130"/>
    </row>
    <row r="329" spans="1:6">
      <c r="A329" s="135"/>
      <c r="B329" s="25"/>
      <c r="C329" s="24"/>
      <c r="D329" s="129"/>
      <c r="E329" s="130"/>
      <c r="F329" s="130"/>
    </row>
    <row r="330" spans="1:6">
      <c r="A330" s="135"/>
      <c r="B330" s="25"/>
      <c r="C330" s="24"/>
      <c r="D330" s="129"/>
      <c r="E330" s="130"/>
      <c r="F330" s="130"/>
    </row>
    <row r="331" spans="1:6">
      <c r="A331" s="135"/>
      <c r="B331" s="25"/>
      <c r="C331" s="24"/>
      <c r="D331" s="129"/>
      <c r="E331" s="130"/>
      <c r="F331" s="130"/>
    </row>
    <row r="332" spans="1:6">
      <c r="A332" s="135"/>
      <c r="B332" s="25"/>
      <c r="C332" s="24"/>
      <c r="D332" s="129"/>
      <c r="E332" s="130"/>
      <c r="F332" s="130"/>
    </row>
    <row r="333" spans="1:6">
      <c r="A333" s="135"/>
      <c r="B333" s="25"/>
      <c r="C333" s="24"/>
      <c r="D333" s="129"/>
      <c r="E333" s="130"/>
      <c r="F333" s="130"/>
    </row>
    <row r="334" spans="1:6">
      <c r="A334" s="135"/>
      <c r="B334" s="25"/>
      <c r="C334" s="24"/>
      <c r="D334" s="129"/>
      <c r="E334" s="130"/>
      <c r="F334" s="130"/>
    </row>
    <row r="335" spans="1:6">
      <c r="A335" s="135"/>
      <c r="B335" s="25"/>
      <c r="C335" s="24"/>
      <c r="D335" s="129"/>
      <c r="E335" s="130"/>
      <c r="F335" s="130"/>
    </row>
    <row r="336" spans="1:6">
      <c r="A336" s="135"/>
      <c r="B336" s="25"/>
      <c r="C336" s="24"/>
      <c r="D336" s="129"/>
      <c r="E336" s="130"/>
      <c r="F336" s="130"/>
    </row>
    <row r="337" spans="1:6">
      <c r="A337" s="135"/>
      <c r="B337" s="25"/>
      <c r="C337" s="24"/>
      <c r="D337" s="129"/>
      <c r="E337" s="130"/>
      <c r="F337" s="130"/>
    </row>
    <row r="338" spans="1:6">
      <c r="A338" s="135"/>
      <c r="B338" s="25"/>
      <c r="C338" s="24"/>
      <c r="D338" s="129"/>
      <c r="E338" s="130"/>
      <c r="F338" s="130"/>
    </row>
    <row r="339" spans="1:6">
      <c r="A339" s="135"/>
      <c r="B339" s="25"/>
      <c r="C339" s="24"/>
      <c r="D339" s="129"/>
      <c r="E339" s="130"/>
      <c r="F339" s="130"/>
    </row>
    <row r="340" spans="1:6">
      <c r="A340" s="135"/>
      <c r="B340" s="25"/>
      <c r="C340" s="24"/>
      <c r="D340" s="129"/>
      <c r="E340" s="130"/>
      <c r="F340" s="130"/>
    </row>
    <row r="341" spans="1:6">
      <c r="A341" s="135"/>
      <c r="B341" s="25"/>
      <c r="C341" s="24"/>
      <c r="D341" s="129"/>
      <c r="E341" s="130"/>
      <c r="F341" s="130"/>
    </row>
    <row r="342" spans="1:6">
      <c r="A342" s="135"/>
      <c r="B342" s="25"/>
      <c r="C342" s="24"/>
      <c r="D342" s="129"/>
      <c r="E342" s="130"/>
      <c r="F342" s="130"/>
    </row>
    <row r="343" spans="1:6">
      <c r="A343" s="135"/>
      <c r="B343" s="25"/>
      <c r="C343" s="24"/>
      <c r="D343" s="129"/>
      <c r="E343" s="130"/>
      <c r="F343" s="130"/>
    </row>
    <row r="344" spans="1:6">
      <c r="A344" s="135"/>
      <c r="B344" s="25"/>
      <c r="C344" s="24"/>
      <c r="D344" s="129"/>
      <c r="E344" s="130"/>
      <c r="F344" s="130"/>
    </row>
    <row r="345" spans="1:6">
      <c r="A345" s="135"/>
      <c r="B345" s="25"/>
      <c r="C345" s="24"/>
      <c r="D345" s="129"/>
      <c r="E345" s="130"/>
      <c r="F345" s="130"/>
    </row>
    <row r="346" spans="1:6">
      <c r="A346" s="135"/>
      <c r="B346" s="25"/>
      <c r="C346" s="24"/>
      <c r="D346" s="129"/>
      <c r="E346" s="130"/>
      <c r="F346" s="130"/>
    </row>
    <row r="347" spans="1:6">
      <c r="A347" s="135"/>
      <c r="B347" s="25"/>
      <c r="C347" s="24"/>
      <c r="D347" s="129"/>
      <c r="E347" s="130"/>
      <c r="F347" s="130"/>
    </row>
    <row r="348" spans="1:6">
      <c r="A348" s="135"/>
      <c r="B348" s="25"/>
      <c r="C348" s="24"/>
      <c r="D348" s="129"/>
      <c r="E348" s="130"/>
      <c r="F348" s="130"/>
    </row>
    <row r="349" spans="1:6">
      <c r="A349" s="135"/>
      <c r="B349" s="25"/>
      <c r="C349" s="24"/>
      <c r="D349" s="129"/>
      <c r="E349" s="130"/>
      <c r="F349" s="130"/>
    </row>
    <row r="350" spans="1:6">
      <c r="A350" s="135"/>
      <c r="B350" s="25"/>
      <c r="C350" s="24"/>
      <c r="D350" s="129"/>
      <c r="E350" s="130"/>
      <c r="F350" s="130"/>
    </row>
    <row r="351" spans="1:6">
      <c r="A351" s="135"/>
      <c r="B351" s="25"/>
      <c r="C351" s="24"/>
      <c r="D351" s="129"/>
      <c r="E351" s="130"/>
      <c r="F351" s="130"/>
    </row>
    <row r="352" spans="1:6">
      <c r="A352" s="135"/>
      <c r="B352" s="25"/>
      <c r="C352" s="24"/>
      <c r="D352" s="129"/>
      <c r="E352" s="130"/>
      <c r="F352" s="130"/>
    </row>
    <row r="353" spans="1:6">
      <c r="A353" s="135"/>
      <c r="B353" s="25"/>
      <c r="C353" s="24"/>
      <c r="D353" s="129"/>
      <c r="E353" s="130"/>
      <c r="F353" s="130"/>
    </row>
    <row r="354" spans="1:6">
      <c r="A354" s="135"/>
      <c r="B354" s="25"/>
      <c r="C354" s="24"/>
      <c r="D354" s="129"/>
      <c r="E354" s="130"/>
      <c r="F354" s="130"/>
    </row>
    <row r="355" spans="1:6">
      <c r="A355" s="135"/>
      <c r="B355" s="25"/>
      <c r="C355" s="24"/>
      <c r="D355" s="129"/>
      <c r="E355" s="130"/>
      <c r="F355" s="130"/>
    </row>
    <row r="356" spans="1:6">
      <c r="A356" s="135"/>
      <c r="B356" s="25"/>
      <c r="C356" s="24"/>
      <c r="D356" s="129"/>
      <c r="E356" s="130"/>
      <c r="F356" s="130"/>
    </row>
    <row r="357" spans="1:6">
      <c r="A357" s="135"/>
      <c r="B357" s="25"/>
      <c r="C357" s="24"/>
      <c r="D357" s="129"/>
      <c r="E357" s="130"/>
      <c r="F357" s="130"/>
    </row>
    <row r="358" spans="1:6">
      <c r="A358" s="135"/>
      <c r="B358" s="25"/>
      <c r="C358" s="24"/>
      <c r="D358" s="129"/>
      <c r="E358" s="130"/>
      <c r="F358" s="130"/>
    </row>
    <row r="359" spans="1:6">
      <c r="A359" s="135"/>
      <c r="B359" s="25"/>
      <c r="C359" s="24"/>
      <c r="D359" s="129"/>
      <c r="E359" s="130"/>
      <c r="F359" s="130"/>
    </row>
    <row r="360" spans="1:6">
      <c r="A360" s="135"/>
      <c r="B360" s="25"/>
      <c r="C360" s="24"/>
      <c r="D360" s="129"/>
      <c r="E360" s="130"/>
      <c r="F360" s="130"/>
    </row>
    <row r="361" spans="1:6">
      <c r="A361" s="135"/>
      <c r="B361" s="25"/>
      <c r="C361" s="24"/>
      <c r="D361" s="129"/>
      <c r="E361" s="130"/>
      <c r="F361" s="130"/>
    </row>
    <row r="362" spans="1:6">
      <c r="A362" s="135"/>
      <c r="B362" s="25"/>
      <c r="C362" s="24"/>
      <c r="D362" s="129"/>
      <c r="E362" s="130"/>
      <c r="F362" s="130"/>
    </row>
    <row r="363" spans="1:6">
      <c r="A363" s="135"/>
      <c r="B363" s="25"/>
      <c r="C363" s="24"/>
      <c r="D363" s="129"/>
      <c r="E363" s="130"/>
      <c r="F363" s="130"/>
    </row>
    <row r="364" spans="1:6">
      <c r="A364" s="135"/>
      <c r="B364" s="25"/>
      <c r="C364" s="24"/>
      <c r="D364" s="129"/>
      <c r="E364" s="130"/>
      <c r="F364" s="130"/>
    </row>
    <row r="365" spans="1:6">
      <c r="A365" s="135"/>
      <c r="B365" s="25"/>
      <c r="C365" s="24"/>
      <c r="D365" s="129"/>
      <c r="E365" s="130"/>
      <c r="F365" s="130"/>
    </row>
    <row r="366" spans="1:6">
      <c r="A366" s="135"/>
      <c r="B366" s="25"/>
      <c r="C366" s="24"/>
      <c r="D366" s="129"/>
      <c r="E366" s="130"/>
      <c r="F366" s="130"/>
    </row>
    <row r="367" spans="1:6">
      <c r="A367" s="135"/>
      <c r="B367" s="25"/>
      <c r="C367" s="24"/>
      <c r="D367" s="129"/>
      <c r="E367" s="130"/>
      <c r="F367" s="130"/>
    </row>
    <row r="368" spans="1:6">
      <c r="A368" s="135"/>
      <c r="B368" s="25"/>
      <c r="C368" s="24"/>
      <c r="D368" s="129"/>
      <c r="E368" s="130"/>
      <c r="F368" s="130"/>
    </row>
    <row r="369" spans="1:6">
      <c r="A369" s="135"/>
      <c r="B369" s="25"/>
      <c r="C369" s="24"/>
      <c r="D369" s="129"/>
      <c r="E369" s="130"/>
      <c r="F369" s="130"/>
    </row>
    <row r="370" spans="1:6">
      <c r="A370" s="135"/>
      <c r="B370" s="25"/>
      <c r="C370" s="24"/>
      <c r="D370" s="129"/>
      <c r="E370" s="130"/>
      <c r="F370" s="130"/>
    </row>
    <row r="371" spans="1:6">
      <c r="A371" s="135"/>
      <c r="B371" s="25"/>
      <c r="C371" s="24"/>
      <c r="D371" s="129"/>
      <c r="E371" s="130"/>
      <c r="F371" s="130"/>
    </row>
    <row r="372" spans="1:6">
      <c r="A372" s="135"/>
      <c r="B372" s="25"/>
      <c r="C372" s="24"/>
      <c r="D372" s="129"/>
      <c r="E372" s="130"/>
      <c r="F372" s="130"/>
    </row>
    <row r="373" spans="1:6">
      <c r="A373" s="135"/>
      <c r="B373" s="25"/>
      <c r="C373" s="24"/>
      <c r="D373" s="129"/>
      <c r="E373" s="130"/>
      <c r="F373" s="130"/>
    </row>
    <row r="374" spans="1:6">
      <c r="A374" s="135"/>
      <c r="B374" s="25"/>
      <c r="C374" s="24"/>
      <c r="D374" s="129"/>
      <c r="E374" s="130"/>
      <c r="F374" s="130"/>
    </row>
    <row r="375" spans="1:6">
      <c r="A375" s="135"/>
      <c r="B375" s="25"/>
      <c r="C375" s="24"/>
      <c r="D375" s="129"/>
      <c r="E375" s="130"/>
      <c r="F375" s="130"/>
    </row>
    <row r="376" spans="1:6">
      <c r="A376" s="135"/>
      <c r="B376" s="25"/>
      <c r="C376" s="24"/>
      <c r="D376" s="129"/>
      <c r="E376" s="130"/>
      <c r="F376" s="130"/>
    </row>
    <row r="377" spans="1:6">
      <c r="A377" s="135"/>
      <c r="B377" s="25"/>
      <c r="C377" s="24"/>
      <c r="D377" s="129"/>
      <c r="E377" s="130"/>
      <c r="F377" s="130"/>
    </row>
    <row r="378" spans="1:6">
      <c r="A378" s="135"/>
      <c r="B378" s="25"/>
      <c r="C378" s="24"/>
      <c r="D378" s="129"/>
      <c r="E378" s="130"/>
      <c r="F378" s="130"/>
    </row>
    <row r="379" spans="1:6">
      <c r="A379" s="135"/>
      <c r="B379" s="25"/>
      <c r="C379" s="24"/>
      <c r="D379" s="129"/>
      <c r="E379" s="130"/>
      <c r="F379" s="130"/>
    </row>
    <row r="380" spans="1:6">
      <c r="A380" s="135"/>
      <c r="B380" s="25"/>
      <c r="C380" s="24"/>
      <c r="D380" s="129"/>
      <c r="E380" s="130"/>
      <c r="F380" s="130"/>
    </row>
    <row r="381" spans="1:6">
      <c r="A381" s="135"/>
      <c r="B381" s="25"/>
      <c r="C381" s="24"/>
      <c r="D381" s="129"/>
      <c r="E381" s="130"/>
      <c r="F381" s="130"/>
    </row>
    <row r="382" spans="1:6">
      <c r="A382" s="135"/>
      <c r="B382" s="25"/>
      <c r="C382" s="24"/>
      <c r="D382" s="129"/>
      <c r="E382" s="130"/>
      <c r="F382" s="130"/>
    </row>
    <row r="383" spans="1:6">
      <c r="A383" s="135"/>
      <c r="B383" s="25"/>
      <c r="C383" s="24"/>
      <c r="D383" s="129"/>
      <c r="E383" s="130"/>
      <c r="F383" s="130"/>
    </row>
    <row r="384" spans="1:6">
      <c r="A384" s="135"/>
      <c r="B384" s="25"/>
      <c r="C384" s="24"/>
      <c r="D384" s="129"/>
      <c r="E384" s="130"/>
      <c r="F384" s="130"/>
    </row>
    <row r="385" spans="1:6">
      <c r="A385" s="135"/>
      <c r="B385" s="25"/>
      <c r="C385" s="24"/>
      <c r="D385" s="129"/>
      <c r="E385" s="130"/>
      <c r="F385" s="130"/>
    </row>
    <row r="386" spans="1:6">
      <c r="A386" s="135"/>
      <c r="B386" s="25"/>
    </row>
  </sheetData>
  <sortState xmlns:xlrd2="http://schemas.microsoft.com/office/spreadsheetml/2017/richdata2" ref="H86:L136">
    <sortCondition ref="H86"/>
  </sortState>
  <mergeCells count="7">
    <mergeCell ref="A69:A72"/>
    <mergeCell ref="A3:A4"/>
    <mergeCell ref="B3:B4"/>
    <mergeCell ref="A37:A39"/>
    <mergeCell ref="A47:A48"/>
    <mergeCell ref="A49:A50"/>
    <mergeCell ref="A53:A66"/>
  </mergeCells>
  <conditionalFormatting sqref="B69">
    <cfRule type="expression" dxfId="7" priority="15" stopIfTrue="1">
      <formula>$Q69&gt;0</formula>
    </cfRule>
    <cfRule type="expression" dxfId="6" priority="16" stopIfTrue="1">
      <formula>#REF!=1</formula>
    </cfRule>
  </conditionalFormatting>
  <conditionalFormatting sqref="B67">
    <cfRule type="expression" dxfId="5" priority="13" stopIfTrue="1">
      <formula>$M67&gt;0</formula>
    </cfRule>
    <cfRule type="expression" dxfId="4" priority="14" stopIfTrue="1">
      <formula>#REF!=1</formula>
    </cfRule>
  </conditionalFormatting>
  <conditionalFormatting sqref="B73">
    <cfRule type="expression" dxfId="3" priority="9" stopIfTrue="1">
      <formula>$N71&gt;0</formula>
    </cfRule>
    <cfRule type="expression" dxfId="2" priority="10" stopIfTrue="1">
      <formula>#REF!=1</formula>
    </cfRule>
  </conditionalFormatting>
  <conditionalFormatting sqref="B68">
    <cfRule type="expression" dxfId="1" priority="19" stopIfTrue="1">
      <formula>#REF!&gt;0</formula>
    </cfRule>
    <cfRule type="expression" dxfId="0" priority="20" stopIfTrue="1">
      <formula>#REF!=1</formula>
    </cfRule>
  </conditionalFormatting>
  <pageMargins left="0.78740157480314965" right="0.59055118110236227" top="0.86614173228346458" bottom="1.1811023622047245" header="0.31496062992125984" footer="0.51181102362204722"/>
  <pageSetup paperSize="9" scale="90" orientation="portrait" horizontalDpi="300" verticalDpi="300" r:id="rId1"/>
  <headerFooter alignWithMargins="0">
    <oddFooter>&amp;R&amp;"FuturaTEEMedCon,Običajno"&amp;P/&amp;N</oddFooter>
  </headerFooter>
  <rowBreaks count="1" manualBreakCount="1">
    <brk id="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12</vt:i4>
      </vt:variant>
      <vt:variant>
        <vt:lpstr>Imenovani obsegi</vt:lpstr>
      </vt:variant>
      <vt:variant>
        <vt:i4>20</vt:i4>
      </vt:variant>
    </vt:vector>
  </HeadingPairs>
  <TitlesOfParts>
    <vt:vector size="32" baseType="lpstr">
      <vt:lpstr>Splošno</vt:lpstr>
      <vt:lpstr>REKAPITULACIJA </vt:lpstr>
      <vt:lpstr>FEKALNI 1A</vt:lpstr>
      <vt:lpstr>FEKALNI 1B</vt:lpstr>
      <vt:lpstr>FEKALNI 2</vt:lpstr>
      <vt:lpstr>FEKALNI 2.1</vt:lpstr>
      <vt:lpstr>FEKALNI 2.2</vt:lpstr>
      <vt:lpstr>FEKALNI 2.3</vt:lpstr>
      <vt:lpstr>VODOVOD 1A</vt:lpstr>
      <vt:lpstr>VODOVOD 1B</vt:lpstr>
      <vt:lpstr>METEORNA</vt:lpstr>
      <vt:lpstr>RAZNA DELA</vt:lpstr>
      <vt:lpstr>'FEKALNI 1B'!Področje_tiskanja</vt:lpstr>
      <vt:lpstr>'FEKALNI 2'!Področje_tiskanja</vt:lpstr>
      <vt:lpstr>'FEKALNI 2.1'!Področje_tiskanja</vt:lpstr>
      <vt:lpstr>'FEKALNI 2.2'!Področje_tiskanja</vt:lpstr>
      <vt:lpstr>'FEKALNI 2.3'!Področje_tiskanja</vt:lpstr>
      <vt:lpstr>METEORNA!Področje_tiskanja</vt:lpstr>
      <vt:lpstr>'RAZNA DELA'!Področje_tiskanja</vt:lpstr>
      <vt:lpstr>'REKAPITULACIJA '!Področje_tiskanja</vt:lpstr>
      <vt:lpstr>Splošno!Področje_tiskanja</vt:lpstr>
      <vt:lpstr>'VODOVOD 1A'!Področje_tiskanja</vt:lpstr>
      <vt:lpstr>'VODOVOD 1B'!Področje_tiskanja</vt:lpstr>
      <vt:lpstr>'FEKALNI 1B'!Tiskanje_naslovov</vt:lpstr>
      <vt:lpstr>'FEKALNI 2'!Tiskanje_naslovov</vt:lpstr>
      <vt:lpstr>'FEKALNI 2.1'!Tiskanje_naslovov</vt:lpstr>
      <vt:lpstr>'FEKALNI 2.2'!Tiskanje_naslovov</vt:lpstr>
      <vt:lpstr>'FEKALNI 2.3'!Tiskanje_naslovov</vt:lpstr>
      <vt:lpstr>METEORNA!Tiskanje_naslovov</vt:lpstr>
      <vt:lpstr>'RAZNA DELA'!Tiskanje_naslovov</vt:lpstr>
      <vt:lpstr>'VODOVOD 1A'!Tiskanje_naslovov</vt:lpstr>
      <vt:lpstr>'VODOVOD 1B'!Tiskanje_naslovov</vt:lpstr>
    </vt:vector>
  </TitlesOfParts>
  <Company>SCT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Damjana</cp:lastModifiedBy>
  <cp:lastPrinted>2022-02-01T08:34:07Z</cp:lastPrinted>
  <dcterms:created xsi:type="dcterms:W3CDTF">2007-12-10T08:32:03Z</dcterms:created>
  <dcterms:modified xsi:type="dcterms:W3CDTF">2022-02-17T09:08:33Z</dcterms:modified>
</cp:coreProperties>
</file>