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JAVNA POT SMOKUČ\"/>
    </mc:Choice>
  </mc:AlternateContent>
  <bookViews>
    <workbookView xWindow="0" yWindow="0" windowWidth="28800" windowHeight="11835" tabRatio="868" activeTab="2"/>
  </bookViews>
  <sheets>
    <sheet name="Splošno" sheetId="105" r:id="rId1"/>
    <sheet name="REKAPITULACIJA " sheetId="7" r:id="rId2"/>
    <sheet name="PREDDELA" sheetId="36" r:id="rId3"/>
    <sheet name="CESTA" sheetId="75" r:id="rId4"/>
    <sheet name="METEORNA" sheetId="104" r:id="rId5"/>
    <sheet name="FEKALNA" sheetId="126" r:id="rId6"/>
    <sheet name="VODOVOD" sheetId="125" r:id="rId7"/>
    <sheet name="JR-GRAD.DELA" sheetId="121" r:id="rId8"/>
    <sheet name="JR-MONT.DELA" sheetId="124" r:id="rId9"/>
    <sheet name="RAZNA DELA" sheetId="113" r:id="rId10"/>
  </sheets>
  <definedNames>
    <definedName name="B">#REF!</definedName>
    <definedName name="CENA" localSheetId="5">#REF!</definedName>
    <definedName name="CENA" localSheetId="4">#REF!</definedName>
    <definedName name="CENA" localSheetId="9">#REF!</definedName>
    <definedName name="CENA" localSheetId="0">#REF!</definedName>
    <definedName name="CENA" localSheetId="6">#REF!</definedName>
    <definedName name="CENA">#REF!</definedName>
    <definedName name="g">#REF!</definedName>
    <definedName name="JEKLO" localSheetId="4">#REF!</definedName>
    <definedName name="JEKLO" localSheetId="9">#REF!</definedName>
    <definedName name="JEKLO" localSheetId="0">#REF!</definedName>
    <definedName name="JEKLO">#REF!</definedName>
    <definedName name="JEKLO_SD" localSheetId="4">#REF!</definedName>
    <definedName name="JEKLO_SD" localSheetId="9">#REF!</definedName>
    <definedName name="JEKLO_SD" localSheetId="0">#REF!</definedName>
    <definedName name="JEKLO_SD">#REF!</definedName>
    <definedName name="KOLIC" localSheetId="4">#REF!</definedName>
    <definedName name="KOLIC" localSheetId="9">#REF!</definedName>
    <definedName name="KOLIC" localSheetId="0">#REF!</definedName>
    <definedName name="KOLIC">#REF!</definedName>
    <definedName name="_xlnm.Print_Area" localSheetId="3">CESTA!$A$1:$F$66</definedName>
    <definedName name="_xlnm.Print_Area" localSheetId="7">'JR-GRAD.DELA'!$A$1:$F$27</definedName>
    <definedName name="_xlnm.Print_Area" localSheetId="8">'JR-MONT.DELA'!$A$1:$F$36</definedName>
    <definedName name="_xlnm.Print_Area" localSheetId="4">METEORNA!$A$1:$F$85</definedName>
    <definedName name="_xlnm.Print_Area" localSheetId="2">PREDDELA!$A$1:$F$37</definedName>
    <definedName name="_xlnm.Print_Area" localSheetId="9">'RAZNA DELA'!$A$1:$F$24</definedName>
    <definedName name="_xlnm.Print_Area" localSheetId="1">'REKAPITULACIJA '!$A$1:$C$26</definedName>
    <definedName name="_xlnm.Print_Area" localSheetId="6">VODOVOD!$A$1:$F$167</definedName>
    <definedName name="_xlnm.Print_Titles" localSheetId="3">CESTA!$3:$3</definedName>
    <definedName name="_xlnm.Print_Titles" localSheetId="7">'JR-GRAD.DELA'!$3:$3</definedName>
    <definedName name="_xlnm.Print_Titles" localSheetId="8">'JR-MONT.DELA'!$4:$4</definedName>
    <definedName name="_xlnm.Print_Titles" localSheetId="4">METEORNA!$3:$3</definedName>
    <definedName name="_xlnm.Print_Titles" localSheetId="2">PREDDELA!$3:$4</definedName>
    <definedName name="_xlnm.Print_Titles" localSheetId="9">'RAZNA DELA'!$3:$4</definedName>
    <definedName name="x">#REF!</definedName>
  </definedNames>
  <calcPr calcId="152511"/>
</workbook>
</file>

<file path=xl/calcChain.xml><?xml version="1.0" encoding="utf-8"?>
<calcChain xmlns="http://schemas.openxmlformats.org/spreadsheetml/2006/main">
  <c r="F29" i="75" l="1"/>
  <c r="F13" i="125" l="1"/>
  <c r="F37" i="125" l="1"/>
  <c r="F34" i="125"/>
  <c r="F54" i="75"/>
  <c r="F53" i="75"/>
  <c r="F52" i="75"/>
  <c r="B14" i="7"/>
  <c r="B13" i="7"/>
  <c r="B12" i="7"/>
  <c r="B11" i="7"/>
  <c r="F68" i="126"/>
  <c r="B83" i="104"/>
  <c r="F71" i="104"/>
  <c r="F25" i="36"/>
  <c r="F61" i="104"/>
  <c r="F17" i="36"/>
  <c r="F56" i="75" l="1"/>
  <c r="F19" i="75"/>
  <c r="F17" i="75"/>
  <c r="F27" i="36" l="1"/>
  <c r="F20" i="36" l="1"/>
  <c r="B81" i="104" l="1"/>
  <c r="B79" i="104"/>
  <c r="F37" i="104"/>
  <c r="F39" i="104" s="1"/>
  <c r="F17" i="104"/>
  <c r="A7" i="104"/>
  <c r="F11" i="104"/>
  <c r="F7" i="104"/>
  <c r="A9" i="104" l="1"/>
  <c r="F81" i="104"/>
  <c r="D64" i="126"/>
  <c r="F64" i="126" s="1"/>
  <c r="F33" i="126"/>
  <c r="F31" i="126"/>
  <c r="F58" i="126"/>
  <c r="F52" i="126"/>
  <c r="F50" i="126"/>
  <c r="F48" i="126"/>
  <c r="F41" i="126"/>
  <c r="F39" i="126"/>
  <c r="F29" i="126"/>
  <c r="F27" i="126"/>
  <c r="F25" i="126"/>
  <c r="F23" i="126"/>
  <c r="F21" i="126"/>
  <c r="F19" i="126"/>
  <c r="F13" i="126"/>
  <c r="F11" i="126"/>
  <c r="F9" i="126"/>
  <c r="F7" i="126"/>
  <c r="A7" i="126"/>
  <c r="A9" i="126" l="1"/>
  <c r="A11" i="126" s="1"/>
  <c r="A13" i="126" s="1"/>
  <c r="F60" i="126"/>
  <c r="F78" i="126" s="1"/>
  <c r="F43" i="126"/>
  <c r="F77" i="126" s="1"/>
  <c r="F15" i="126"/>
  <c r="F75" i="126" s="1"/>
  <c r="D66" i="126"/>
  <c r="F66" i="126" s="1"/>
  <c r="F70" i="126" s="1"/>
  <c r="F79" i="126" s="1"/>
  <c r="F35" i="126"/>
  <c r="F72" i="126" l="1"/>
  <c r="F80" i="126" s="1"/>
  <c r="F76" i="126"/>
  <c r="F81" i="126" l="1"/>
  <c r="C11" i="7" s="1"/>
  <c r="A19" i="126"/>
  <c r="A21" i="126" l="1"/>
  <c r="A23" i="126" s="1"/>
  <c r="A25" i="126" s="1"/>
  <c r="A27" i="126" s="1"/>
  <c r="A29" i="126" s="1"/>
  <c r="A31" i="126" s="1"/>
  <c r="A33" i="126" s="1"/>
  <c r="A39" i="126" s="1"/>
  <c r="A41" i="126" s="1"/>
  <c r="A47" i="126" s="1"/>
  <c r="A50" i="126" s="1"/>
  <c r="A52" i="126" s="1"/>
  <c r="A54" i="126" s="1"/>
  <c r="A64" i="126" s="1"/>
  <c r="A66" i="126" s="1"/>
  <c r="A68" i="126" l="1"/>
  <c r="F31" i="125"/>
  <c r="F29" i="125"/>
  <c r="F109" i="125"/>
  <c r="F92" i="125"/>
  <c r="F119" i="125"/>
  <c r="F123" i="125"/>
  <c r="F121" i="125"/>
  <c r="F117" i="125"/>
  <c r="F96" i="125"/>
  <c r="F95" i="125"/>
  <c r="F94" i="125"/>
  <c r="F93" i="125"/>
  <c r="F91" i="125"/>
  <c r="F90" i="125"/>
  <c r="F89" i="125"/>
  <c r="F88" i="125"/>
  <c r="F101" i="125"/>
  <c r="F87" i="125"/>
  <c r="F100" i="125"/>
  <c r="F83" i="125"/>
  <c r="F82" i="125"/>
  <c r="F81" i="125"/>
  <c r="F80" i="125"/>
  <c r="F79" i="125"/>
  <c r="F76" i="125"/>
  <c r="F77" i="125"/>
  <c r="F115" i="125"/>
  <c r="F108" i="125"/>
  <c r="F113" i="125"/>
  <c r="D131" i="125"/>
  <c r="D151" i="125" s="1"/>
  <c r="F129" i="125"/>
  <c r="F44" i="125"/>
  <c r="F69" i="125"/>
  <c r="F9" i="125"/>
  <c r="B166" i="125"/>
  <c r="B165" i="125"/>
  <c r="B164" i="125"/>
  <c r="B163" i="125"/>
  <c r="B162" i="125"/>
  <c r="F149" i="125"/>
  <c r="F147" i="125"/>
  <c r="F145" i="125"/>
  <c r="F143" i="125"/>
  <c r="F141" i="125"/>
  <c r="F139" i="125"/>
  <c r="F127" i="125"/>
  <c r="F125" i="125"/>
  <c r="F112" i="125"/>
  <c r="F105" i="125"/>
  <c r="F103" i="125"/>
  <c r="F97" i="125"/>
  <c r="F86" i="125"/>
  <c r="F85" i="125"/>
  <c r="F84" i="125"/>
  <c r="F78" i="125"/>
  <c r="F73" i="125"/>
  <c r="F71" i="125"/>
  <c r="F66" i="125"/>
  <c r="F63" i="125"/>
  <c r="F56" i="125"/>
  <c r="F54" i="125"/>
  <c r="F48" i="125"/>
  <c r="F46" i="125"/>
  <c r="F41" i="125"/>
  <c r="F39" i="125"/>
  <c r="F27" i="125"/>
  <c r="F25" i="125"/>
  <c r="F23" i="125"/>
  <c r="F21" i="125"/>
  <c r="F19" i="125"/>
  <c r="F17" i="125"/>
  <c r="F15" i="125"/>
  <c r="F11" i="125"/>
  <c r="F7" i="125"/>
  <c r="A7" i="125"/>
  <c r="F50" i="125" l="1"/>
  <c r="F162" i="125" s="1"/>
  <c r="F59" i="125"/>
  <c r="F163" i="125" s="1"/>
  <c r="F131" i="125"/>
  <c r="F133" i="125" s="1"/>
  <c r="F135" i="125" s="1"/>
  <c r="F151" i="125"/>
  <c r="D153" i="125"/>
  <c r="F153" i="125" s="1"/>
  <c r="A9" i="125"/>
  <c r="F156" i="125" l="1"/>
  <c r="F165" i="125" s="1"/>
  <c r="F164" i="125"/>
  <c r="A11" i="125"/>
  <c r="A13" i="125" s="1"/>
  <c r="A15" i="125" l="1"/>
  <c r="F158" i="125"/>
  <c r="F166" i="125" s="1"/>
  <c r="F167" i="125" l="1"/>
  <c r="C12" i="7" s="1"/>
  <c r="A17" i="125"/>
  <c r="A19" i="125" s="1"/>
  <c r="A21" i="125" l="1"/>
  <c r="A23" i="125" l="1"/>
  <c r="A25" i="125" s="1"/>
  <c r="A27" i="125" l="1"/>
  <c r="A29" i="125" s="1"/>
  <c r="A31" i="125" s="1"/>
  <c r="A33" i="125" l="1"/>
  <c r="A36" i="125" s="1"/>
  <c r="A39" i="125" l="1"/>
  <c r="A41" i="125" l="1"/>
  <c r="A43" i="125" s="1"/>
  <c r="A46" i="125" l="1"/>
  <c r="A48" i="125" s="1"/>
  <c r="A54" i="125" l="1"/>
  <c r="A56" i="125" s="1"/>
  <c r="A63" i="125" s="1"/>
  <c r="A65" i="125" s="1"/>
  <c r="A68" i="125" s="1"/>
  <c r="A71" i="125" s="1"/>
  <c r="A73" i="125" l="1"/>
  <c r="A75" i="125" s="1"/>
  <c r="A99" i="125" s="1"/>
  <c r="A103" i="125" l="1"/>
  <c r="A105" i="125" s="1"/>
  <c r="A107" i="125" l="1"/>
  <c r="A111" i="125" s="1"/>
  <c r="A115" i="125" s="1"/>
  <c r="A125" i="125" l="1"/>
  <c r="A117" i="125"/>
  <c r="A121" i="125" l="1"/>
  <c r="A119" i="125"/>
  <c r="A123" i="125" l="1"/>
  <c r="A127" i="125" s="1"/>
  <c r="A129" i="125" s="1"/>
  <c r="A131" i="125" s="1"/>
  <c r="A133" i="125" s="1"/>
  <c r="A139" i="125" s="1"/>
  <c r="A141" i="125" s="1"/>
  <c r="A143" i="125" s="1"/>
  <c r="A145" i="125" s="1"/>
  <c r="A147" i="125" s="1"/>
  <c r="A149" i="125" s="1"/>
  <c r="A151" i="125" s="1"/>
  <c r="A153" i="125" s="1"/>
  <c r="F26" i="124" l="1"/>
  <c r="F24" i="124"/>
  <c r="F22" i="124"/>
  <c r="F20" i="124"/>
  <c r="F16" i="124"/>
  <c r="F14" i="124"/>
  <c r="F12" i="124"/>
  <c r="F10" i="124"/>
  <c r="F8" i="124"/>
  <c r="B35" i="124"/>
  <c r="B34" i="124"/>
  <c r="F17" i="121"/>
  <c r="F15" i="121"/>
  <c r="F13" i="121"/>
  <c r="F11" i="121"/>
  <c r="F9" i="121"/>
  <c r="F7" i="121"/>
  <c r="A7" i="121"/>
  <c r="A9" i="121" s="1"/>
  <c r="A11" i="121" s="1"/>
  <c r="F18" i="124" l="1"/>
  <c r="F28" i="124" s="1"/>
  <c r="F34" i="124" s="1"/>
  <c r="A13" i="121"/>
  <c r="F51" i="104"/>
  <c r="F30" i="124" l="1"/>
  <c r="F35" i="124" s="1"/>
  <c r="F36" i="124"/>
  <c r="C14" i="7" s="1"/>
  <c r="A15" i="121"/>
  <c r="A17" i="121" s="1"/>
  <c r="F45" i="75"/>
  <c r="B15" i="7" l="1"/>
  <c r="F59" i="104"/>
  <c r="F67" i="104"/>
  <c r="F29" i="104" l="1"/>
  <c r="F30" i="104"/>
  <c r="F31" i="104"/>
  <c r="F21" i="104"/>
  <c r="F15" i="36" l="1"/>
  <c r="F23" i="36" l="1"/>
  <c r="F28" i="36"/>
  <c r="B9" i="7" l="1"/>
  <c r="B25" i="121" l="1"/>
  <c r="B26" i="121"/>
  <c r="F19" i="121" l="1"/>
  <c r="F25" i="121" s="1"/>
  <c r="F21" i="121" l="1"/>
  <c r="F26" i="121" s="1"/>
  <c r="F27" i="121" s="1"/>
  <c r="C13" i="7" s="1"/>
  <c r="F13" i="36" l="1"/>
  <c r="F11" i="36"/>
  <c r="F15" i="75" l="1"/>
  <c r="F21" i="75" s="1"/>
  <c r="B8" i="7" l="1"/>
  <c r="F47" i="104" l="1"/>
  <c r="B10" i="7" l="1"/>
  <c r="F43" i="75" l="1"/>
  <c r="F49" i="104" l="1"/>
  <c r="F41" i="75" l="1"/>
  <c r="F44" i="104" l="1"/>
  <c r="F27" i="104"/>
  <c r="F7" i="36" l="1"/>
  <c r="A7" i="36"/>
  <c r="A9" i="36" l="1"/>
  <c r="B22" i="113"/>
  <c r="F13" i="113"/>
  <c r="F11" i="113"/>
  <c r="F9" i="113"/>
  <c r="F7" i="113"/>
  <c r="F5" i="113"/>
  <c r="A5" i="113"/>
  <c r="F15" i="113" l="1"/>
  <c r="F17" i="113" s="1"/>
  <c r="F22" i="113" s="1"/>
  <c r="A7" i="113"/>
  <c r="A9" i="113" s="1"/>
  <c r="A11" i="113" l="1"/>
  <c r="A13" i="113" s="1"/>
  <c r="F21" i="113"/>
  <c r="F23" i="113" s="1"/>
  <c r="C15" i="7" s="1"/>
  <c r="F9" i="36" l="1"/>
  <c r="F29" i="36" s="1"/>
  <c r="B64" i="75" l="1"/>
  <c r="B63" i="75"/>
  <c r="B62" i="75"/>
  <c r="B84" i="104"/>
  <c r="B82" i="104"/>
  <c r="B80" i="104"/>
  <c r="A35" i="36" l="1"/>
  <c r="B35" i="36"/>
  <c r="B36" i="36"/>
  <c r="A36" i="36"/>
  <c r="B65" i="75"/>
  <c r="F69" i="104" l="1"/>
  <c r="F73" i="104" s="1"/>
  <c r="F83" i="104" s="1"/>
  <c r="F46" i="104"/>
  <c r="F45" i="104"/>
  <c r="F43" i="104"/>
  <c r="F25" i="104"/>
  <c r="F23" i="104"/>
  <c r="F19" i="104"/>
  <c r="F9" i="104"/>
  <c r="F13" i="104" s="1"/>
  <c r="F63" i="104" l="1"/>
  <c r="F82" i="104" s="1"/>
  <c r="F33" i="104"/>
  <c r="F79" i="104" l="1"/>
  <c r="F75" i="104"/>
  <c r="F84" i="104" s="1"/>
  <c r="F80" i="104"/>
  <c r="F85" i="104" l="1"/>
  <c r="C10" i="7" s="1"/>
  <c r="A11" i="36" l="1"/>
  <c r="A13" i="36" l="1"/>
  <c r="A15" i="36" s="1"/>
  <c r="A17" i="36" s="1"/>
  <c r="A19" i="36" l="1"/>
  <c r="A22" i="36" s="1"/>
  <c r="F26" i="75"/>
  <c r="F27" i="75"/>
  <c r="F30" i="75"/>
  <c r="F31" i="75"/>
  <c r="F32" i="75"/>
  <c r="F33" i="75"/>
  <c r="F34" i="75"/>
  <c r="F35" i="75"/>
  <c r="F36" i="75"/>
  <c r="F37" i="75"/>
  <c r="F38" i="75"/>
  <c r="F39" i="75"/>
  <c r="F42" i="75"/>
  <c r="F25" i="75"/>
  <c r="F9" i="75"/>
  <c r="F7" i="75"/>
  <c r="A7" i="75"/>
  <c r="A27" i="36" l="1"/>
  <c r="A25" i="36"/>
  <c r="F11" i="75"/>
  <c r="F62" i="75" s="1"/>
  <c r="F35" i="36"/>
  <c r="F47" i="75"/>
  <c r="A9" i="75"/>
  <c r="A15" i="75" s="1"/>
  <c r="F58" i="75" l="1"/>
  <c r="F65" i="75" s="1"/>
  <c r="A17" i="75"/>
  <c r="A19" i="75" s="1"/>
  <c r="F31" i="36"/>
  <c r="F36" i="36" s="1"/>
  <c r="F37" i="36" s="1"/>
  <c r="C8" i="7" s="1"/>
  <c r="F63" i="75"/>
  <c r="F64" i="75"/>
  <c r="F66" i="75" l="1"/>
  <c r="C9" i="7" s="1"/>
  <c r="C16" i="7" s="1"/>
  <c r="A25" i="75" l="1"/>
  <c r="A27" i="75" l="1"/>
  <c r="A29" i="75" l="1"/>
  <c r="A31" i="75" s="1"/>
  <c r="A33" i="75" s="1"/>
  <c r="A35" i="75" l="1"/>
  <c r="A37" i="75" l="1"/>
  <c r="A41" i="75" l="1"/>
  <c r="A43" i="75" s="1"/>
  <c r="A45" i="75" s="1"/>
  <c r="A51" i="75" s="1"/>
  <c r="A11" i="104"/>
  <c r="A17" i="104" l="1"/>
  <c r="A19" i="104" s="1"/>
  <c r="A21" i="104" s="1"/>
  <c r="A23" i="104" l="1"/>
  <c r="A25" i="104" l="1"/>
  <c r="A27" i="104" l="1"/>
  <c r="A29" i="104" s="1"/>
  <c r="A31" i="104" l="1"/>
  <c r="A37" i="104" s="1"/>
  <c r="A43" i="104" l="1"/>
  <c r="A46" i="104" s="1"/>
  <c r="A49" i="104" s="1"/>
  <c r="A51" i="104" s="1"/>
  <c r="A53" i="104" l="1"/>
  <c r="A61" i="104" l="1"/>
  <c r="A67" i="104" s="1"/>
  <c r="A69" i="104" s="1"/>
  <c r="A71" i="104" s="1"/>
  <c r="A26" i="124" l="1"/>
  <c r="A18" i="124"/>
  <c r="A20" i="124"/>
  <c r="A22" i="124"/>
  <c r="A24" i="124"/>
  <c r="A8" i="124"/>
  <c r="A10" i="124"/>
  <c r="A12" i="124"/>
  <c r="A14" i="124"/>
  <c r="A16" i="124"/>
</calcChain>
</file>

<file path=xl/sharedStrings.xml><?xml version="1.0" encoding="utf-8"?>
<sst xmlns="http://schemas.openxmlformats.org/spreadsheetml/2006/main" count="653" uniqueCount="335">
  <si>
    <r>
      <t>OPOMBE:</t>
    </r>
    <r>
      <rPr>
        <sz val="10"/>
        <rFont val="Arial CE"/>
        <family val="2"/>
        <charset val="238"/>
      </rPr>
      <t xml:space="preserve"> </t>
    </r>
  </si>
  <si>
    <t>- Cene v tem predračunu so zgolj informativne narave. Ta predračun ne predstavlja stroškovnika, vrednost del se pridobi z izborom najugodnejšega izvajalca.</t>
  </si>
  <si>
    <t>kos</t>
  </si>
  <si>
    <t>ZEMELJSKA DELA skupaj:</t>
  </si>
  <si>
    <t>PREDDELA</t>
  </si>
  <si>
    <t>ZEMELJSKA DELA</t>
  </si>
  <si>
    <t>št.post.</t>
  </si>
  <si>
    <t>EM</t>
  </si>
  <si>
    <t>količina</t>
  </si>
  <si>
    <t>cena/EM</t>
  </si>
  <si>
    <t>I.</t>
  </si>
  <si>
    <t>II.</t>
  </si>
  <si>
    <t>III.</t>
  </si>
  <si>
    <t>IV.</t>
  </si>
  <si>
    <t xml:space="preserve">REKAPITULACIJA </t>
  </si>
  <si>
    <t>SKUPAJ:</t>
  </si>
  <si>
    <t>opis postavke</t>
  </si>
  <si>
    <t>vrednost (€)</t>
  </si>
  <si>
    <t>kpl</t>
  </si>
  <si>
    <t>Preizkus vodotesnosti kanala in izdelava poročila.</t>
  </si>
  <si>
    <t>PRIPRAVLJALNA DELA</t>
  </si>
  <si>
    <t>Postavitev in zavarovanje prečnih profilov ceste v ravninskem terenu.</t>
  </si>
  <si>
    <t>PRIPRAVLJALNA DELA skupaj:</t>
  </si>
  <si>
    <t>Fino planiranje tampona v predpisanih padcih po projektu, dobava sejanega peska granulacije 0-8 mm, planiranje in utrjevanje - priprava na asfaltiranje.</t>
  </si>
  <si>
    <t>Zakoličba in zavarovanje projektirane osi kanala.</t>
  </si>
  <si>
    <t xml:space="preserve">Kontrola sploščenosti cevi izvedenega kanala (pregled s kamero) in izdelava poročila. </t>
  </si>
  <si>
    <t>REKAPITULACIJA</t>
  </si>
  <si>
    <t>PREDDELA skupaj:</t>
  </si>
  <si>
    <r>
      <t>m</t>
    </r>
    <r>
      <rPr>
        <vertAlign val="superscript"/>
        <sz val="10"/>
        <rFont val="Arial CE"/>
        <charset val="238"/>
      </rPr>
      <t>3</t>
    </r>
  </si>
  <si>
    <r>
      <t>m</t>
    </r>
    <r>
      <rPr>
        <vertAlign val="superscript"/>
        <sz val="10"/>
        <rFont val="Arial CE"/>
        <charset val="238"/>
      </rPr>
      <t>2</t>
    </r>
  </si>
  <si>
    <r>
      <t>m</t>
    </r>
    <r>
      <rPr>
        <vertAlign val="superscript"/>
        <sz val="10"/>
        <rFont val="Arial CE"/>
        <charset val="238"/>
      </rPr>
      <t>1</t>
    </r>
  </si>
  <si>
    <t>1.</t>
  </si>
  <si>
    <t>2.</t>
  </si>
  <si>
    <t>3.</t>
  </si>
  <si>
    <t>4.</t>
  </si>
  <si>
    <t>5.</t>
  </si>
  <si>
    <t>6.</t>
  </si>
  <si>
    <t>7.</t>
  </si>
  <si>
    <t>8.</t>
  </si>
  <si>
    <t>9.</t>
  </si>
  <si>
    <t>Zakoličba ceste v ravninskem terenu.</t>
  </si>
  <si>
    <t>SPODNJI in ZGORNJI USTROJ</t>
  </si>
  <si>
    <t>SPODNJI in ZGORNJI USTROJ skupaj:</t>
  </si>
  <si>
    <t>GRADBENA DELA</t>
  </si>
  <si>
    <t>Zasip jarka z izbranim materialom od izkopa, skupaj s potrebnim utrjevanjem do potrebne zbitosti, zasip v plasteh največ do 30 cm.</t>
  </si>
  <si>
    <t>Ročni izkop jarka za meteorno kanalizacijo, izkop v terenu III.ktg. ter deponiranje izkopnega materiala ob trasi kanalizacije.</t>
  </si>
  <si>
    <t>Nakladanje na transportno sredstvo in odvoz odvečnega materiala od izkopa na stalno deponijo (deponijo pridobi izvajalec) ter plačilo vseh stroškov deponiranja.</t>
  </si>
  <si>
    <t>Rezkanje - frezanje obstoječega finega asfalta v šir. 20 cm (stik obstoječi - novi), kompletno z dobavo in vgrajevanjem novega asfalt betona v deb. 4,0 cm.</t>
  </si>
  <si>
    <r>
      <t>m</t>
    </r>
    <r>
      <rPr>
        <vertAlign val="superscript"/>
        <sz val="10"/>
        <rFont val="Arial CE"/>
        <family val="2"/>
        <charset val="238"/>
      </rPr>
      <t>2</t>
    </r>
  </si>
  <si>
    <r>
      <t>m</t>
    </r>
    <r>
      <rPr>
        <vertAlign val="superscript"/>
        <sz val="10"/>
        <rFont val="Arial CE"/>
        <family val="2"/>
        <charset val="238"/>
      </rPr>
      <t>3</t>
    </r>
  </si>
  <si>
    <t>Zakoličba trase nove kabelske kanalizacije.</t>
  </si>
  <si>
    <t xml:space="preserve">Dobava in vgrajevanje asfalta:
</t>
  </si>
  <si>
    <t>10.</t>
  </si>
  <si>
    <t>11.</t>
  </si>
  <si>
    <t>12.</t>
  </si>
  <si>
    <t>13.</t>
  </si>
  <si>
    <t>14.</t>
  </si>
  <si>
    <t>GRADBENA DELA  skupaj:</t>
  </si>
  <si>
    <r>
      <t>m</t>
    </r>
    <r>
      <rPr>
        <vertAlign val="superscript"/>
        <sz val="10"/>
        <rFont val="Arial CE"/>
        <family val="2"/>
        <charset val="238"/>
      </rPr>
      <t>1</t>
    </r>
  </si>
  <si>
    <t>- Vsi izkopi, nasipi, zasipi in transporti zemljin ter nasipov se obračunavajo v raščenem stanju.</t>
  </si>
  <si>
    <t xml:space="preserve">DODATNA IN NEPREDVIDENA DELA </t>
  </si>
  <si>
    <t>- Izvajalec mora priložiti dokazila o deponiranju izkopa od pooblaščene deponije.</t>
  </si>
  <si>
    <t>- V popisu so zajeta vsa dela po projektu, niso pa zajeta spremljajoča dela po zahtevah soglasodajalcev (arheološka izkopavanja,…).</t>
  </si>
  <si>
    <t>Dobava in vgraditev cevi iz umetnih mas, togostnega razreda min. SN 8,kompletno s tesnili in potrebnimi fazonskimi kosi, izdelava betonske podlage ter polno obbetoniranje s C 16/20 kanalizacijske cevi:</t>
  </si>
  <si>
    <t>Planiranje dna izkopa z natančnostjo ± 1 cm in strojna utrditev do potrebne zbitosti (Ev2 ≥ 20 MPa).</t>
  </si>
  <si>
    <t>- PVC cev DN 160 mm (priključki požiralnikov)</t>
  </si>
  <si>
    <t>SPLOŠNE ZAHTEVE ZA IZDELAVO PONUDBE</t>
  </si>
  <si>
    <t>Sortiranja in evidentiranja gradbenih odpadkov, zemeljskega izkopa, kot tudi stroške odvoza in predelave le teh, po določilih zakonodaje.</t>
  </si>
  <si>
    <t>Stroške vseh potrebnih ukrepov, ki so predpisana in določena z veljavnimi predpisi o varstvu pri delu in varstvom pred požarom, ki jih mora izvajalec obvezno upoštevati.</t>
  </si>
  <si>
    <t>Škoda na objektih ob gradbišču, ki jo povzroči izvajalec.</t>
  </si>
  <si>
    <t>Sanacija oz. povrnitev v prvotno stanje vseh dostopnih poti, ki jih bo izvajalec uporabljal za vso gradbiščno logistiko.</t>
  </si>
  <si>
    <t>15.</t>
  </si>
  <si>
    <t>Stroške obveščanja javnosti o morebitnih motnjah ter posledic nastalih zaradi motenj.</t>
  </si>
  <si>
    <t>16.</t>
  </si>
  <si>
    <t>17.</t>
  </si>
  <si>
    <t>Vse stroške povezane z izvajanjem ukrepov skladno s Uredbo o preprečevanju in zmanjševanju emisije delcev iz gradbišč (Ur.list RS, št. 21/2011) ter izdelavo elaborata preprečevanja in zmanjševanja emisije delcev iz gradbišča.</t>
  </si>
  <si>
    <t>18.</t>
  </si>
  <si>
    <t>Vse stroške glede posegov na obstoječem cevovodu, pri čemer se izvajalec z upravljalcem uskladi glede organizacije obnove,</t>
  </si>
  <si>
    <t>19.</t>
  </si>
  <si>
    <t>Vse stroške električne energije, vode, TK priključkov, razsvetljave,ogrevanja…</t>
  </si>
  <si>
    <t>20.</t>
  </si>
  <si>
    <t>Vse stroške zavarovanja opreme v času izvedbe del in delavcev ter materiala na gradbišču v času izvajanja del, od začetka do  uporabnega dovolj.</t>
  </si>
  <si>
    <t>21.</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</si>
  <si>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</si>
  <si>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22.</t>
  </si>
  <si>
    <t>Vse stroške pridobitve potrebnih soglasij in dovoljenj v zvezi s prečkanji cevovodov, stroške zaščite vseh komunalnih naprav in stroške upravljavcev ali njihovih predstavnikov, stroške raznih pristojbin s tem v zvezi.</t>
  </si>
  <si>
    <t>23.</t>
  </si>
  <si>
    <t>Vse količine pri zemeljskih delih so v raščenem stanju.</t>
  </si>
  <si>
    <t>24.</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</si>
  <si>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</si>
  <si>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25.</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</si>
  <si>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</si>
  <si>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26.</t>
  </si>
  <si>
    <t>27.</t>
  </si>
  <si>
    <t>28.</t>
  </si>
  <si>
    <t>Cena na enoto za več in manj dela se ne spreminja.</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</si>
  <si>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</si>
  <si>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Ponudnik mora k ponudbi priložiti prospekte za vso ponujeno opremo v vseh sklopih.</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</si>
  <si>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</si>
  <si>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</si>
  <si>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</si>
  <si>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Čiščenje terena pred in po gradnji ter priprava in organizacija gradbišča. Stroške zaključnih del na gradbišču z odvozom odvečnega materiala in stroške vzpostavitve prvotnega stanja, kjer bo to potrebno.</t>
  </si>
  <si>
    <t>Ureditev in utrditev bankine, širine 50 cm, v naklonu 6%, kompletno z dobavo manjkajočega sejanega peska v debelini do 10 cm.</t>
  </si>
  <si>
    <t xml:space="preserve">METEORNA KANALIZACIJA </t>
  </si>
  <si>
    <t>METEORNA KANALIZACIJA SKUPAJ:</t>
  </si>
  <si>
    <t>Planiranje dna izkopa z natančnostjo ± 3 cm in strojna utrditev do potrebne zbitosti.</t>
  </si>
  <si>
    <t>JAVNA RAZSVETLJAVA - GRADBENA DELA SKUPAJ:</t>
  </si>
  <si>
    <t xml:space="preserve">Izdelava in dostave  varnostnega načrta  (dva izvoda) naročniku v skladu s predpisi o zagotavljanju varnosti in zdravja pri delu, zagotoviti, da bo gradbišče urejeno v skladu z varnostnim načrtom. Načrte izvajalec preda v potrditev naročniku pet dni pred začetkom gradnje. </t>
  </si>
  <si>
    <t>ura</t>
  </si>
  <si>
    <t>RAZNA DELA skupaj:</t>
  </si>
  <si>
    <t>RAZNA DELA</t>
  </si>
  <si>
    <t>Čiščenje in hladni obrizg asfalta pri stikovanju obstoječega z novim.</t>
  </si>
  <si>
    <t xml:space="preserve">RAZNA DELA </t>
  </si>
  <si>
    <t>Vsi stroški razpiranja gradbene jame, ki zagotavlja varno delo, kot tudi dodatek za otežkočen izkop v predmetnem jarku</t>
  </si>
  <si>
    <t>- nosilni sloj - AC 22 base B 50/70 A3 v deb. 7 cm</t>
  </si>
  <si>
    <t>29.</t>
  </si>
  <si>
    <t>Priprava in ogranizacija gradbišča z gradbiščno tablo vključno z vsemi potrebnimi deli na celotnem območju  predvidene rekonstrukcije. V tej postavki je potrebno zajeti tudi stroške začasnih dovoznih poti ter vzpostavitev v prvotno stanje. Izvajalec si mora ogledati trase/območje rekonstrukcije in v to postavko vključiti vsa potrebna dela pri organizaciji, pripravi, zavarovanju in čiščenju gradbišča. V postavki vključiti tudi zavarovanje okoliških objektov in gradbišč pred morebitnimi poškodbami v času gradnje.</t>
  </si>
  <si>
    <t>Doplačilo za izdelavo asfaltnih muld</t>
  </si>
  <si>
    <t>- cev DN 200 mm</t>
  </si>
  <si>
    <t>Dobava in vgraditev cevi iz umetnih mas, togostnega razreda min. SN 8, kompletno z izdelavo peščene posteljice deb.10 cm in obsipom cevi s peskom (frakcije 0-22 mm) do 30 cm nad temenom cevi:</t>
  </si>
  <si>
    <t>PREDDELA SKUPAJ:</t>
  </si>
  <si>
    <t>RAZNA DELA SKUPAJ:</t>
  </si>
  <si>
    <t>Rušenje obstoječega asfalta v debelini 5 do 15 cm, nalaganje ruševin na transportno sredstvo, odvoz v stalno pooblaščeno deponijo po izboru izvajalca z vključenimi vsemi stroški deponiranja.</t>
  </si>
  <si>
    <t>Zarez - odrez asfalta debeline 5 do 15 cm.</t>
  </si>
  <si>
    <t>Odstranitev LTŽ pokrovov na obstoječih jaških, opaž, betoniranje ter dobava in vgraditev novih LTŽ pokrovov z nosilnostjo 40 t (D400) na novo višino asfalta.</t>
  </si>
  <si>
    <r>
      <t xml:space="preserve">- </t>
    </r>
    <r>
      <rPr>
        <sz val="10"/>
        <rFont val="Arial"/>
        <family val="2"/>
        <charset val="238"/>
      </rPr>
      <t>Ø</t>
    </r>
    <r>
      <rPr>
        <sz val="10"/>
        <rFont val="Arial CE"/>
        <family val="2"/>
      </rPr>
      <t xml:space="preserve"> 60cm</t>
    </r>
  </si>
  <si>
    <t>- dim 60x60cm</t>
  </si>
  <si>
    <t>Rušenje obstoječih betonskih robnikov in lamel, skupaj z betonsko podlago, nalaganje ruševin na transportno sredstvo, odvoz v stalno pooblaščeno deponijo po izboru izvajalca z vključenimi vsemi stroški deponiranja.</t>
  </si>
  <si>
    <t>CESTA</t>
  </si>
  <si>
    <t>Široki strojni izkop materiala III.-IV.ktg, izkop za nov ustroj v globini do 1,0 m, nakladanje materiala na transportno sredstvo, odvoz na stalno deponijo (deponijo pridobi izvajalec) ter plačilo vseh stroškov deponiranja.</t>
  </si>
  <si>
    <t>CESTA SKUPAJ:</t>
  </si>
  <si>
    <t>Kompletna dobava in izdelava ponikovalnice:</t>
  </si>
  <si>
    <t>-ponikovalnica iz perforiranih betonskih cevi,</t>
  </si>
  <si>
    <t>-na vrhu se napravi AB venec iz betona C25/30, na katerega se vgradi LTŽ pokrov,</t>
  </si>
  <si>
    <t>-izdelava priključkov za kanalizacijo,</t>
  </si>
  <si>
    <t>-nakladanje na transportno sredstvo in odvoz odvečnega materiala od izkopa na stalno deponijo (deponijo pridobi izvajalec) ter plačilo vseh stroškov deponiranja;</t>
  </si>
  <si>
    <t>PRI PRIPRAVI PONUDBE JE POTREBNO UPOŠTEVATI SPODNJE TOČKE 1 - 37 SPLOŠNIH ZAHTEV ZA IZDELAVO PONUDBE, KI SE NE ZARAČUNAVAJO POSEBEJ</t>
  </si>
  <si>
    <t>V kolikor je že katerakoli od spodaj navedenih del navedena tudi v popisih, veljajo splošne zahteve za izdelavo ponudbe!</t>
  </si>
  <si>
    <t>Organizacija in oprema gradbišča.</t>
  </si>
  <si>
    <t>Zakoličba obstoječih komunalnih vodov pred začetkom gradnje.</t>
  </si>
  <si>
    <t xml:space="preserve">Cestne zapore in ustrezna signalizacija za celoten čas gradnje, stroški obvozov, obvestilnih tabel, obvestil v medijih. Izdelava elaborata ter pridobitev dovoljenja za zaporo ceste z ureditvijo prometnega režima v času gradnje z obvestili, zavarovanje gradbene jame in gradbišča, ter postavitev prometne signalizacije. </t>
  </si>
  <si>
    <r>
      <t xml:space="preserve">Izdelava poročila o ravnanju z gradbenimi odpadki v skladu z zakonodajo, vključno z vsemi stroški in taksami na </t>
    </r>
    <r>
      <rPr>
        <u/>
        <sz val="10"/>
        <rFont val="Arial CE"/>
        <charset val="238"/>
      </rPr>
      <t>pooblaščeni deponiji po izbiri izvajalca.</t>
    </r>
  </si>
  <si>
    <t>Postavitev gradbiščne table (opozorilne table / gradbiščni red) skladno s trenutno veljavnimi predpisi.</t>
  </si>
  <si>
    <t xml:space="preserve">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 </t>
  </si>
  <si>
    <t>Ponovna vzpostavitev odstranjenih mejnikov, ki jih je izvajalec odstranil izven delovnega pasu, ki obsega  +- 2m od osi kanalizacije</t>
  </si>
  <si>
    <t>Izdelava izvedenskega mnenja za objekte, na katerih bi zaradi izgradnje komunalne infrastrukture lahko prišlo do poškodb (določimo jih  s predstavnikom naročnika - z nadzorom).</t>
  </si>
  <si>
    <t>Izdelava izvedenskega mnenja za objekte na katerih bi zaradi izgradnje komunalne infrastrukture lahko prišlo do poškodb (določimo jih  s predstavnikom naročnika - z nadzorom).</t>
  </si>
  <si>
    <t>Obnova obstoječih hišnih priključkov poškodovanih med gradnjo.</t>
  </si>
  <si>
    <t>Stroški vseh potrebnih del pri sanaciji poškodb in prekinitev obstoječih komunalnih vodov na stroške izvajalca skladno z zahtevami soglasodajalcev.</t>
  </si>
  <si>
    <t>Vse stroške in vsa potrebna dela za izvedbo in zavarovanje križanj predvidenih komunalnih vodov z obstoječimi komunalnimi vodi (pri križanjih je potreben ročni izkop ter zavarovanje komunalne naprave pri izkopu, gradnji in zasipu jarka), pri čemer je potrebno upoštevati zahteve upravljavcev komunalnih vodov.</t>
  </si>
  <si>
    <t>V ceni je zajeto tudi: droben potrošen material, spojni material, preizkus tesnosti, spiranje in dezinfekcija, tlačni preizkusi instalacij (VODOVOD, KANALIZACIJA) in vse potrebne meritve za uspešno opravljen teh. pregled, pridobitev pozitivneih izvedeniškeih mnenj, navodila za obratovanje in vzdrževanje POV v 4 izvodih.</t>
  </si>
  <si>
    <t>Vsa potrebna dokumentacija, ki je potrebna za tehnični pregled, prodobitev uporabnega dovoljenja in vris v kataster GJI. Vsi morebitni stroški soglasij, dovoljenj ter dokumentacij, ki so pogoj za pridobitev uporabnega dovoljenja, so vključeni v ceno in se ne zaračunavajo posebej.</t>
  </si>
  <si>
    <t>30.</t>
  </si>
  <si>
    <t>31.</t>
  </si>
  <si>
    <t>32.</t>
  </si>
  <si>
    <t>33.</t>
  </si>
  <si>
    <t>34.</t>
  </si>
  <si>
    <t>35.</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</si>
  <si>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</si>
  <si>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36.</t>
  </si>
  <si>
    <t>37.</t>
  </si>
  <si>
    <t>REKONSTRUKCIJA JAVNE POTI 650136</t>
  </si>
  <si>
    <t>V NASELJU SMOKUČ</t>
  </si>
  <si>
    <t>REKONSTRUKCIJA JAVNE CESTE 650136</t>
  </si>
  <si>
    <r>
      <t xml:space="preserve">Kombiniran izkop jarka v terenu III. - IV. ktg., širina dna izkopa 0,30 m, v globini 1,00 m, niveliranje dna jarka, izdelava podloge s presejanim peskom, polaganje </t>
    </r>
    <r>
      <rPr>
        <b/>
        <sz val="10"/>
        <rFont val="Arial"/>
        <family val="2"/>
        <charset val="238"/>
      </rPr>
      <t>ALKATEN</t>
    </r>
    <r>
      <rPr>
        <sz val="10"/>
        <rFont val="Arial"/>
        <family val="2"/>
        <charset val="238"/>
      </rPr>
      <t xml:space="preserve"> cevi </t>
    </r>
    <r>
      <rPr>
        <b/>
        <sz val="10"/>
        <rFont val="Arial"/>
        <family val="2"/>
        <charset val="238"/>
      </rPr>
      <t>1x Ø 50</t>
    </r>
    <r>
      <rPr>
        <sz val="10"/>
        <rFont val="Arial"/>
        <family val="2"/>
        <charset val="238"/>
      </rPr>
      <t xml:space="preserve"> mm, z obbetoniranjem cevi 10 cm nad robom cevi na spojih in pod povoznimi površinami z betonom C 12/15,  zasip z izkopanim materialom z nabijanjem v plasteh,položitev opozorilnega traku, čiščenje in planiranje trase, nakladanje viška materiala na kamion in odvoz na deponijo z vsemi stroški.</t>
    </r>
  </si>
  <si>
    <t>Pocinkani železni valjanec Fe-Zn 25x4 mm položen vzdolž trase JR</t>
  </si>
  <si>
    <t>Križna sponka  Fe-Zn za spajanje ploščatih vodnikov</t>
  </si>
  <si>
    <t>Izvedba spoja valjanca na kandelaber z dvema vijakoma M10</t>
  </si>
  <si>
    <t>Izkop jame v terenu III. - IV. ktg. in vkop tipskega kandelabrskega temelja (dxšxv) 90x50x90 cm z luknjo Ø 23 cm za natik kandelabra, skupaj z jaškom z LTŽ pokrovom 12,5T, kot  VIPRO (višina kandelabra do 6m) ali enakovreden. Kandelaber zalit z betonom za nabrekanje.</t>
  </si>
  <si>
    <t xml:space="preserve">MONTAŽNA DELA IN MATERIAL </t>
  </si>
  <si>
    <t>JAVNA RAZSVETLJAVA - MONTAŽNA DELA</t>
  </si>
  <si>
    <t>Kabel NYY 4x16mm2 + 1,5m2 uvlečen v kabelsko kanalizacijo</t>
  </si>
  <si>
    <t>Priklop kabla v kandelaber z izdelavo kabelskih končnikov in uvlek kabla do spončne letve</t>
  </si>
  <si>
    <t>Nosilec svetilke, tog fi 60 mm</t>
  </si>
  <si>
    <r>
      <t>Kandelaber za natik, vroče pocinkan,  višine 5,5 m (4,8 m nad nivojem), opremljen s 5-polno priključno ploščo, podnožjem za varovalko 6,3A (tip. PVE5/16), vezno žico in vodnikom NYY-J 4x1,5 mm</t>
    </r>
    <r>
      <rPr>
        <vertAlign val="superscript"/>
        <sz val="10"/>
        <rFont val="Arial"/>
        <family val="2"/>
        <charset val="238"/>
      </rPr>
      <t>2</t>
    </r>
    <r>
      <rPr>
        <sz val="10"/>
        <rFont val="Arial"/>
        <family val="2"/>
        <charset val="238"/>
      </rPr>
      <t>, z vratci dimenzije 235x70 mm, izdelava spoja na kandelaber z dvema vijakoma M10.</t>
    </r>
  </si>
  <si>
    <t xml:space="preserve">Drobni nespecificirani material, manipulativni stroški,
stroški transporta, priprava del in sodelovanje z ostalimi izvajalci. </t>
  </si>
  <si>
    <t>%</t>
  </si>
  <si>
    <t>Izdelava meritev in merilnih protokolov inštalacije in ozemljitve.</t>
  </si>
  <si>
    <t>Izdelava meritev in merilnih protokolov osvetljenosti cestišča.</t>
  </si>
  <si>
    <t xml:space="preserve">Vris kabla v kataster komunalnih vodov - geodetski posnetek, ki mora ustrezati podlagam koncesionarja JR 
</t>
  </si>
  <si>
    <r>
      <t xml:space="preserve">Nadzor koncesionarja JR </t>
    </r>
    <r>
      <rPr>
        <sz val="10"/>
        <rFont val="Arial"/>
        <family val="2"/>
        <charset val="238"/>
      </rPr>
      <t xml:space="preserve"> - pred pričetkom del se izvajalec  in predstavnik koncesionarja dogovorita o  koordinaciji in nadzoru del</t>
    </r>
  </si>
  <si>
    <t>MONTAŽNA DELA IN MATERIAL skupaj:</t>
  </si>
  <si>
    <t>JAVNA RAZSVETLJAVA - MONTAŽNA DELA SKUPAJ:</t>
  </si>
  <si>
    <t>Dobava in montaža</t>
  </si>
  <si>
    <t>JAVNA RAZSVETLJAVA - GRADBENA DELA</t>
  </si>
  <si>
    <t>Zakoličba trase vodovoda z niveliranjem.</t>
  </si>
  <si>
    <t>Postavitev in zavarovanje prečnih profilov vodovoda.</t>
  </si>
  <si>
    <t>Preverba podatkov, detekcija, odkrivanje in trasna in višinska zakoličba vseh komunalnih in energetskih vodov ter oznaka križanj na predvideni dolžini izgradnje vodovoda.</t>
  </si>
  <si>
    <t>Ročni izkop jarka za vodovod, izkop v terenu III.ktg., z odmetom materiala ob trasi.</t>
  </si>
  <si>
    <t xml:space="preserve">Strojni izkop jarka z upoštevano pomočjo ročnega izkopa za vodovod v terenu V.ktg., v naklonu, ki se prilagodi karakteristikam materiala in načinu varovanja izkopa (razpiranje), širina dna izkopa po standardu SIST EN 1610, izkop v globini do 2,0m, kompletno z direktnim nakladanjem materiala na kamion in odvozom na stalno deponijo (deponijo pridobi izvajalec) ter plačilo vseh stroškov deponiranja.  </t>
  </si>
  <si>
    <t>Planiranje dna izkopa jarka v terenu III. ktg. z natančnostjo ± 1 cm in utrditev do potrebne zbitosti Ev2 ≥ 20 MPa.</t>
  </si>
  <si>
    <t>Dobava materiala in izdelava peščene posteljice za polaganje cevi, debeline 10 cm (frakcija materiala 4-8 mm).</t>
  </si>
  <si>
    <t>Dobava in ročni obsip cevi z dobro vezljivim, dobavljenim peščenim materialom (4-8mm) skladno s standardom SIST EN 1610, do višine 30cm nad cevjo, z utrjevanjem do zbitosti (97% SPP), oz. nosilnosti Me2=50MPa.</t>
  </si>
  <si>
    <t>Zasip jarka z izbranim materialom od izkopa, skupaj 
s potrebnim utrjevanjem do potrebne zbitosti, zasip v plasteh največ do 30 cm. Upoštevati dovoz z začasne deponije.</t>
  </si>
  <si>
    <t>Izdelava sidrnega bloka na vseh horizontalnih in vertikalnih lomih ter odcepih za hidrant, sidrni bloki iz betona C20/25, komplet z opaženjem in sidranjem.</t>
  </si>
  <si>
    <t>Dodatek na obbetoniranje cestnih kap in postavitev na pravo višino - prilagoditev niveleti ceste</t>
  </si>
  <si>
    <r>
      <t xml:space="preserve">Zemeljska in gradbena dela za izvedbo hišnega priključka pod </t>
    </r>
    <r>
      <rPr>
        <u/>
        <sz val="10"/>
        <rFont val="Arial CE"/>
        <charset val="238"/>
      </rPr>
      <t>zelenimi površinami</t>
    </r>
    <r>
      <rPr>
        <sz val="10"/>
        <rFont val="Arial CE"/>
        <charset val="238"/>
      </rPr>
      <t>, strojni izkop z upoštevano pomočjo ročnega izkopa širine dna 40 cm in povprečne globine 1.20 m,  izvedba peščenega nasipa za izravnavo dna jarka debeline 10 cm in nasutje nad cevjo v višini 20 cm s peščenim materialom granulacije 0-8 mm ter strojno in ročno zasutje z izkopanim materialom z utrjevanjem po slojih debeline 20 cm, z nakladanjem in odvozom odvečnega materiala na deponijo, humuziranjem in zatravitvijo- vzpostavitev prvotnega stanja (vrtovi, zelenice; ...).</t>
    </r>
  </si>
  <si>
    <r>
      <t xml:space="preserve">Zemeljska in gradbena dela za izvedbo hišnega priključka pod </t>
    </r>
    <r>
      <rPr>
        <u/>
        <sz val="10"/>
        <rFont val="Arial CE"/>
        <charset val="238"/>
      </rPr>
      <t xml:space="preserve">utrjenimi površinami </t>
    </r>
    <r>
      <rPr>
        <sz val="10"/>
        <rFont val="Arial CE"/>
        <charset val="238"/>
      </rPr>
      <t>(tlakovci in plošče-odstranitev, asfalt-rezanje in rušenje), strojni izkop z upoštevano pomočjo ročnega izkopa širine dna 40 cm in povprečne globine 1.20 m,  izvedba peščenega nasipa za izravnavo dna jarka debeline 10 cm in nasutje nad cevjo v višini 20 cm s peščenim materialom granulacije 0-8 mm ter strojno in ročno zasutje z izkopanim materialom z utrjevanjem po slojih debeline 20 cm, z nakladanjem in odvozom odvečnega materiala, z dobavo in vgrajevanjem tampona 0-32 mm, uvaljanjem kot podlago za finalni tlak, vzpostavitev prvotnega stanja  (tlakovci in plošče- dobava in montaža manjkajočih in obstoječih, asfalt (AC 8 SURF v debelini do 6 cm -dobava, polaganje in zalivanje stikov) vključno s potrebnim materialom in delom.</t>
    </r>
  </si>
  <si>
    <t>Dobava, razgrinjanje, planiranje in utrjevanje tamponskega drobljenca granulacije 0 - 32 mm v debelini minimalno 25 cm, utrjevanje do potrebne zbitosti (Ev2 ≥ 120 MPa).</t>
  </si>
  <si>
    <t>VODOVODNI MATERIAL</t>
  </si>
  <si>
    <r>
      <t>Dobava in polaganje duktilne cevi dimenzije DN100 izdelane po standardu EN 545-2011, znotraj so cementirane, zunaj so zaščitene z zlitino cinka in aluminija minimalno 400g/m</t>
    </r>
    <r>
      <rPr>
        <vertAlign val="superscript"/>
        <sz val="10"/>
        <rFont val="Arial"/>
        <family val="2"/>
        <charset val="238"/>
      </rPr>
      <t>2</t>
    </r>
    <r>
      <rPr>
        <sz val="10"/>
        <rFont val="Arial"/>
        <family val="2"/>
        <charset val="238"/>
      </rPr>
      <t xml:space="preserve"> ter dodatno zaščitene z  modrim epoxijem, klase C40. Vse cevi morajo biti 100% kalibrirane po standardu. Standardni spoj komplet s tesnili. Dolžine 6m.</t>
    </r>
  </si>
  <si>
    <r>
      <t xml:space="preserve">Polietilenska cev PE 100:
</t>
    </r>
    <r>
      <rPr>
        <sz val="10"/>
        <rFont val="Arial"/>
        <family val="2"/>
        <charset val="238"/>
      </rPr>
      <t>Dobava in polaganje polietilenske cevi PE 100,  izdelane po SIST ISO 4427, PN 16, vključno s spojnimi elementi iz sive litine (enojna zobčasta spojka), z elementi iz temprane litine ter z vijačnim in tesnilnim materialom. (odcep za hidrant)</t>
    </r>
  </si>
  <si>
    <t xml:space="preserve">  d 90 x 8,2 mm</t>
  </si>
  <si>
    <t>Dobava in polaganje polietilenske zaščitne vodovodne cevi za hišne priključke PE 80  PN8 d50 x 3mm.</t>
  </si>
  <si>
    <t>Dobava in polaganje polietilenske vodovodne cevi za hišne priključke PE 100 dimenzije d32 x 3mm, izdelane po SIST ISO 4427, PN 16, spajanje z elektrovarilnimi spojkami.</t>
  </si>
  <si>
    <t>Dobava in montaža obojčnih in prirobničnih fazonskih kosov iz nodularne litine PN16 skupaj s prenosom, spuščanjem in vsemi pomožnimi deli.</t>
  </si>
  <si>
    <t>ZOBATA SPOJKA DN90</t>
  </si>
  <si>
    <t>Dobava in montaža nadzemnega hidranta lomljive izvedbe dolžine L=1,25m po EN 14384 oz. EN 1074-6, PN 16, s spojnim in tesnilnim materialom, v sestavi:_x000D__x000D_
- 2 stabilni spojki DN 80 tip C po DIN 14317  iz aluminija, s pokrovom na verižici,_x000D__x000D_
- stabilna spojka DN 80 tip B po DIN 14318 - iz aluminija, s pokrovom na verižici,_x000D__x000D_
- stojna cev iz debelostenskega nerjavečega jekla po EN 1503-3,_x000D__x000D_
- prožilna cev 1" iz nerjavečega jekla,_x000D__x000D_
- konusni ventil hidranta iz nerjavečega jekla,_x000D__x000D_
- varnostni izpustni ventil 1",_x000D__x000D_
- hidrantni podstavek N-kos iz nerjaveče jeklene litine s prirobnico DN 80; PN 10/16 po EN 1092-2;</t>
  </si>
  <si>
    <t>Dobava in vgradnja teleskopske cestne kape DN200 iz duktilne litine s protihrupnim gumijastim tesnilom in tečajem proti kraji. Pokrov prilagodljiv po naklonu minimalno 4°, razred nosilnosti D400 zapisan na pokrovu kape. Kapa izdelana po standardu EN 124. Komplet z ustreznim betonskim podstavkom in prilagajanjem na končno višino terena.</t>
  </si>
  <si>
    <r>
      <rPr>
        <b/>
        <sz val="10"/>
        <rFont val="Arial CE"/>
        <charset val="238"/>
      </rPr>
      <t>NL EV zasun:</t>
    </r>
    <r>
      <rPr>
        <sz val="10"/>
        <rFont val="Arial CE"/>
        <charset val="238"/>
      </rPr>
      <t>_x000D__x000D_
Dobava in montaža NL ovalnega zasuna z mehkim tesnenjem za zapiranje pretoka vode; prirobnične izvedbe, s protiprirobnicami; PN 16; z vgradno armaturo v sestavi:_x000D__x000D_
- zaščitna PVC cev DN 150,                                   _x000D_
- vgradna garnitura</t>
    </r>
  </si>
  <si>
    <t>DN 80</t>
  </si>
  <si>
    <t>Dobava in vgradnja teleskopske cestne kape DN125 iz duktilne litine s protihrupnim vložkom in tečajem proti kraji. Pokrov prilagodljiv po naklonu minimalno 4°, razred nosilnosti D400 zapisan na pokrovu kape. Komplet z ustreznim betonskim podstavkom in prilagajanjem na končno višino terena.</t>
  </si>
  <si>
    <t>Dobava in montaža objemnega navrtnega zasuna za NL cev DN 100 mm za izdelavo navrtave za cev PE DN/OD 32 mm. Objemni navrtni zasun mora vključevati sedlo z zasunom ter vulkanizirano streme, vrtljivo koleno in teleskopsko vgradilno garnituro.</t>
  </si>
  <si>
    <t>Dobava in polaganje opozorilnega traku iz PE folije modre barve, z natisnjenim tekstom "Pozor vodovod", s kovinskim vložkom.</t>
  </si>
  <si>
    <t>Dobava in montaža spojnega in tesnilnega materiala (vijaki, podložke, matice, ploščata in proti izvlečna tesnila, zagozde,…)</t>
  </si>
  <si>
    <t>VODOVODNI MATERIAL skupaj:</t>
  </si>
  <si>
    <t>MONTAŽNA DELA</t>
  </si>
  <si>
    <t>Izvedba hišnega priključka na obstoječi cevovod (rezanje in odstranitev starega cevovoda)</t>
  </si>
  <si>
    <t>Rušenje obstoječega vodovoda z nalaganjem ruševin na transportno sredstvo, odvoz v stalno pooblaščeno deponijo po izboru izvajalca z vključenimi vsemi stroški deponiranja</t>
  </si>
  <si>
    <t>Postavitev opozorilnih oznak na vodovodu za zasune skladni s tehničnim pravilnikom upravljalca vodovoda skupaj z dobavo in postavitvijo droga, ki naj ne bo odmaknjen več kot 10m od armature.</t>
  </si>
  <si>
    <t>Demontaža obst.spojnih kosov, krogelnih pip fi 1", krogelnih pip z izpustom fi 1" ter prehodnih spojk PE d 32  v starem vodomernem mestu  ter montaža vodomera v nov vodomerni jašek ter dobava in montaža  novih spojnih kosov in cevi  za povezavo v starem jašku. Blindiranje starega priključka.</t>
  </si>
  <si>
    <t>Ukinitev obstoječega vodovoda z odstranitvijo in demontažo obstoječih hidrantov, cestnih kap, opozorilnih oznak na vodovodu ter rušitvijo in zasutjem obstoječih vodovodnih AB jaškov.</t>
  </si>
  <si>
    <t>Spiranje in dezinfekcija cevovoda po končani gradnji, z odvzemom vzorcev vode, analizami ter strokovnim mnenjem; skladno s standardom SIST EN 805:2000</t>
  </si>
  <si>
    <t>Tlačni preizkus vodovoda, skladno s standardom SIST EN 805:2000 in izdajo poročila.</t>
  </si>
  <si>
    <t>MONTAŽNA DELA skupaj:</t>
  </si>
  <si>
    <t>V.</t>
  </si>
  <si>
    <t>VODOVOD</t>
  </si>
  <si>
    <r>
      <t xml:space="preserve">Polietilenska cev PE 100:
</t>
    </r>
    <r>
      <rPr>
        <sz val="10"/>
        <rFont val="Arial"/>
        <family val="2"/>
        <charset val="238"/>
      </rPr>
      <t>Dobava in polaganje polietilenske cevi PE 100,  izdelane po SIST ISO 4427, PN 16, vključno s spojnimi elementi iz sive litine (enojna zobčasta spojka), z elementi iz temprane litine ter z vijačnim in tesnilnim materialom</t>
    </r>
  </si>
  <si>
    <t xml:space="preserve">  d 63 x 5,8 mm</t>
  </si>
  <si>
    <t>VODOVOD SKUPAJ:</t>
  </si>
  <si>
    <t>Kompletna izdelava vodovodnega jaška (deb. sten 15cm), komplet z opaženjem, dobavo in vgrajevanjem armature, dobavo in vgrajevanjem betona C 25/30, podložnega betona, dobavo in vgradnjo nerjaveče lestve v jašku, LTŽ pokrov dim 60 x 60 cm, nosilnosti 40t, z napisom "VODOVOD". Na dnu jaška se napravi poglobitev (notranjih dimenzij  0,4 x 0,4 x 0,4m), skupaj s pohodno rešetko na vrhu. Komplet s preboji in vsemi pomožnimi deli ter fino obdelavo notranjosti.</t>
  </si>
  <si>
    <t>- jašek notranjih dimenzij 1,5 x 3,0 x 1,85</t>
  </si>
  <si>
    <t>Dobava in montaža objemnega navrtnega zasuna za PE cev DN 50 mm za izdelavo navrtave za cev PE DN/OD 32 mm. Objemni navrtni zasun mora vključevati sedlo z zasunom ter vulkanizirano streme, vrtljivo koleno in teleskopsko vgradilno garnituro.</t>
  </si>
  <si>
    <t>Dobava vodovodne cevi iz PEHD d50 in  izdelava začasnih prevezav "by-passov" z vkopom cevi na globino 0,5m s  prevezavo vseh hišnih priključkov za nemoteno oskrbo prebivalcev z vodo v času gradnje, komplet z vsemi spojkami in drobnim materialom.</t>
  </si>
  <si>
    <t>DN 50</t>
  </si>
  <si>
    <r>
      <t>NL EV zasun - prirobnični:</t>
    </r>
    <r>
      <rPr>
        <sz val="10"/>
        <rFont val="Arial"/>
        <family val="2"/>
        <charset val="238"/>
      </rPr>
      <t xml:space="preserve">
Dobava in montaža NL EV zasuna z mehkim tesnenjem za zapiranje pretoka vode s kolesom za zasun; prirobnične izvedbe, s protiprirobnicami ter s tesnilnim materialom; PN 16</t>
    </r>
  </si>
  <si>
    <t>Dobava in montaža podzemnega teleskopskega zračnika DN50, komplet z vgradno garnituro, zaščitno PVC cevjo dimenzije DN150 in ovalno cestno kapo DN370x270 ter ustreznim betonskim podstavkom.</t>
  </si>
  <si>
    <t>EU-KOS DN100</t>
  </si>
  <si>
    <t>EU-KOS DN150</t>
  </si>
  <si>
    <t>FF-KOS DN150, L=800</t>
  </si>
  <si>
    <t>FF-KOS DN100, L=800</t>
  </si>
  <si>
    <t>FFK-KOS 11° DN100</t>
  </si>
  <si>
    <t>FFK-KOS 45° DN100</t>
  </si>
  <si>
    <t>FFR-KOS DN100/50</t>
  </si>
  <si>
    <t>FFR-KOS DN100/80</t>
  </si>
  <si>
    <t>Dobava in montaža obojčnih in prirobničnih fazonskih kosov iz PE SDR11 z elektrofuzijskim varjenjem skupaj s prenosom, spuščanjem in vsemi pomožnimi deli.</t>
  </si>
  <si>
    <t>KOLENO 45° d63 (ELGEF PLUS PE100 SDR11)</t>
  </si>
  <si>
    <t>MMA - KOS DN100/50 sidrni spoj in neizvlečno tesnilo</t>
  </si>
  <si>
    <t>MMK-KOS 45° DN100</t>
  </si>
  <si>
    <t>MMQ-KOS 90° DN100</t>
  </si>
  <si>
    <t>MONTAŽNO DEMONTAŽNI KOS DN80</t>
  </si>
  <si>
    <t>SPOJKA d63</t>
  </si>
  <si>
    <t>Q-KOS 90° DN150</t>
  </si>
  <si>
    <t>T-KOS DN150/80</t>
  </si>
  <si>
    <t>T-KOS DN100/80</t>
  </si>
  <si>
    <t>T-KOS DN100/50</t>
  </si>
  <si>
    <t>T-KOS DN50/50</t>
  </si>
  <si>
    <t>UNIVERZALNA SPOJKA DN50</t>
  </si>
  <si>
    <t>X-KOS DN50</t>
  </si>
  <si>
    <t>ZOBATA SPOJKA DN50</t>
  </si>
  <si>
    <t>Dobava in montaža NL PRIROBNIČNEGA LOVILCA NESNAGE DN80, DN16.</t>
  </si>
  <si>
    <t>Dobava in montaža NL HIDRAVLIČNEGA REDUCIRNEGA VENTILA DN80, DN16, komplet z nastavitvijo tlaka iz 8 bar na 4 bare. Proizvajalca  BERMAD ali PAM.</t>
  </si>
  <si>
    <t>Dobava in montaža NL VARNOSTNO IZPUSTNEGA VENTILA DN50, DN16, komplet z nastavitvijo. Proizvajalca  BERMAD ali PAM.</t>
  </si>
  <si>
    <t>Dobava in montaža NL PRIROBNIČNEGA AVTOMATSKEGA ZRAČNIKA (IZUSTNO/SESALNI) DN50, DN16, VAG ali enakovredno</t>
  </si>
  <si>
    <t>T-KOS DN80/50</t>
  </si>
  <si>
    <t>opis</t>
  </si>
  <si>
    <t>PRIPRAVLJALNA IN RUŠITVENA DELA</t>
  </si>
  <si>
    <t>Preverba podatkov, detekcija, odkrivanje ter trasna in višinska zakoličba vseh komunalnih in energetskih vodov ter oznaka križanj na predvideni dolžini izgradnje komunalne infrastrukture, skladno z zahtevami soglasodajalcev.</t>
  </si>
  <si>
    <t>kpl.</t>
  </si>
  <si>
    <t xml:space="preserve">Preverba podatkov (trasna in višinska) obstoječih iztokov fekalne kanalizacije iz objektov, ki se priključujejo na predviden kanal. </t>
  </si>
  <si>
    <t>PRIPRAVLJALNA in RUŠITVENA DELA skupaj:</t>
  </si>
  <si>
    <t>Ročni izkop jarka za fekalno kanalizacijo, izkop v terenu III.ktg., z odmetom materiala ob trasi kanalizacije.</t>
  </si>
  <si>
    <t>Planiranje dna izkopa z natančnostjo ± 1 cm in utrditev do potrebne zbitosti (Ev2 ≥ 20 MPa).</t>
  </si>
  <si>
    <t xml:space="preserve">Izvedba sondažnih izkopov za odkrivanje lokacije in globine obstoječih komunalnih vodov. </t>
  </si>
  <si>
    <t>KANALIZACIJSKA DELA</t>
  </si>
  <si>
    <t>Dobava in vgraditev cevi iz umetnih mas (PVC), skladno s standardom SIST EN 13476-3, togostnega razreda min. SN 8, kompletno z vsemi fazonskimi kosi, spojkami in tesnili ter z izdelavo peščene posteljice deb. 10 cm in obsipom cevi s peskom do 30 cm nad temenom cevi (frakcije 0-20 mm):</t>
  </si>
  <si>
    <t>Izdelava odcepa za hišni priključek s priklopom na jašek, kompletno z vsemi pripadajočimi gradbenimi deli, vključno s povrnitvijo v obstoječe stanje, pripravljalnimi in zaključnimi deli ter dobavo in montažo potrebnih kosov:</t>
  </si>
  <si>
    <t>-koleno pod kotom 45°</t>
  </si>
  <si>
    <r>
      <t xml:space="preserve">-čep </t>
    </r>
    <r>
      <rPr>
        <sz val="10"/>
        <rFont val="Arial CE"/>
        <charset val="238"/>
      </rPr>
      <t>s tesnilom</t>
    </r>
    <r>
      <rPr>
        <sz val="10"/>
        <rFont val="Arial CE"/>
        <family val="2"/>
        <charset val="238"/>
      </rPr>
      <t xml:space="preserve"> </t>
    </r>
    <r>
      <rPr>
        <sz val="10"/>
        <rFont val="Calibri"/>
        <family val="2"/>
        <charset val="238"/>
      </rPr>
      <t>Ø</t>
    </r>
    <r>
      <rPr>
        <sz val="10"/>
        <rFont val="Arial CE"/>
        <family val="2"/>
        <charset val="238"/>
      </rPr>
      <t xml:space="preserve"> 160 na koncu cevi</t>
    </r>
  </si>
  <si>
    <t>KANALIZACIJSKA DELA skupaj:</t>
  </si>
  <si>
    <t>ZAKLJUČNA DELA</t>
  </si>
  <si>
    <t>Čiščenje in preizkus vodotesnosti kanala ter izdelava poročila.</t>
  </si>
  <si>
    <t xml:space="preserve">Kontrola sploščenosti cevi izvedenega kanala (čiščenja kanala in pregled s kamero) ter izdelava poročila. </t>
  </si>
  <si>
    <t>ZAKLJUČNA DELA skupaj:</t>
  </si>
  <si>
    <t>VI.</t>
  </si>
  <si>
    <t>DODATNA IN NEPREDVIDENA DELA</t>
  </si>
  <si>
    <t>PRIPRAVLJALNA in RUŠITVENA DELA</t>
  </si>
  <si>
    <t>SPODNJI IN ZGORNJI USTROJ</t>
  </si>
  <si>
    <t>-cev DN 160 (notranji premer) v dolžini do 5 m</t>
  </si>
  <si>
    <t xml:space="preserve">Dobava, razgrinjanje in planiranje drobljenega, kamnitega, nasipnega materiala, granulacije 
0-63 mm v debelini cca. 20 cm ter utrjevanje do potrebne trdnosti (Ev2 ≥ 100 MPa). Vgrajevanje in sprotno utrjevanje v slojih največ do 30 cm. </t>
  </si>
  <si>
    <t>- cev DN 160 mm (notranji premer),</t>
  </si>
  <si>
    <t xml:space="preserve">Strojni izkop jarka z upoštevano pomočjo ročnega izkopa za fekalno kanalizacijo (cevovod, jaški) v terenu V.ktg., v naklonu, ki se prilagodi karakteristikam materiala in načinu varovanja izkopa (razpiranje), širina dna izkopa po standardu SIST EN 1610, izkop v globini do 1,0 m, kompletno z direktnim nakladanjem materiala na kamion in odvozom na stalno deponijo (deponijo pridobi izvajalec) ter plačilo vseh stroškov deponiranja.  </t>
  </si>
  <si>
    <t xml:space="preserve">Dobava in vgraditev revizijskega jaška iz cevi iz umetnih snovi DN 800 mm (notranji premer), globine do 1,0 m, muldo in koritnicami za priključevanje hišnih priključkov in drugih kanalov, podbetoniranje jaška. Zgornji del jaška se zaključi s konusom. </t>
  </si>
  <si>
    <t xml:space="preserve">Dobava in vgradnja AB venca ter dobava in montaža LTŽ pokrova z luknjami Ø 60 cm, dvojni simetrični zaklep, protihrupni vložek, vgrajenega v reducirni AB obroč deb. min. 10 cm, izveden pod naklonom min. 8%, z nosilnostjo 25 t (C250) za jaške DN 800 mm. </t>
  </si>
  <si>
    <r>
      <t xml:space="preserve">Dobava in vgrajevanje dvignjenih cestnih betonskih robnikov s prerezom 15/25 cm </t>
    </r>
    <r>
      <rPr>
        <u/>
        <sz val="10"/>
        <rFont val="Arial CE"/>
        <charset val="238"/>
      </rPr>
      <t>(dvignjeni/ležeči)</t>
    </r>
    <r>
      <rPr>
        <sz val="10"/>
        <rFont val="Arial CE"/>
        <family val="2"/>
      </rPr>
      <t xml:space="preserve"> ter zastičenje s cementno malto. Kompletno s pripravo betonske podlage iz betona C12/15, 0-16 mm in vsemi pomožnimi deli (upoštevati vgrajevanje v ravnini in v krivini).</t>
    </r>
  </si>
  <si>
    <t>-izdelava in dobava ponikovalnice zajema tudi vsa potrebna zemeljska dela in sicer izkop v obliki prisekanega stožca v globini cca 4,00 m pod naklonom 65°, širina dna izkopa je 100 cm od zunanjega roba cevi, perforirane cevi se obsipajo s kamnitimi kroglami Ø 50-150 mm brez finih frakcij (do višine perforiranih cevi), nad vtokom v ponikovalnico pa se na zasip s krogel vgradi glinen naboj v debelini 30 cm in se ga zaščiti s polipropilensko polstjo (400g/m2), nad polstjo se izdela zasutje z gramozom</t>
  </si>
  <si>
    <t>- Ponikovalnica Ø 100 cm skupne globine cca. 4,0 m od tega efektivne minimalno 2,50 m, LTŽ pokrov Ø 60 cm (40t)</t>
  </si>
  <si>
    <t>Postavitev in zavarovanje prečnih profilov kanala.</t>
  </si>
  <si>
    <t>Odstranitev LTŽ pokrovov na obstoječih jaških, opaž, betoniranje ter namestitev obstoječih  pokrovov na novo višino asfalta.</t>
  </si>
  <si>
    <t>Odstranitev prometnih znakov, ogledal, napisnih tabel, rušitev temeljev in odvoz odpadnega materiala na stalno deponijo, shranitev znakov, tabel na začasni deponiji za čas del, ponovna postavitev na obstoječo lokacijo, kompletno z zemeljskimi deli in temelji.</t>
  </si>
  <si>
    <t>Ozelenitev površin, dobava in sejanje travnega semena. Upoštevati pokrivanje sejane površine s tanko plastjo humusa in negovanje trave do popolne ozelenitve.</t>
  </si>
  <si>
    <t>Dobava podlage za zasejanje trave - humus, razstiranje v debelini cca. 30 cm, ravnanje in ostala pomožna dela. Upoštevati tudi valjanje površine pred sejanjem trave.</t>
  </si>
  <si>
    <t>Izvedba prečkanj (križanj) kanalizacije z obstoječim vodom, z zavarovanjem obstoječega voda pri izkopu, med gradnjo in pri zasipu, komplet z ročnim izkopom, zavarovanjem s cevjo ter obbetoniranjem cevi.</t>
  </si>
  <si>
    <t>Odstranitev obstoječe linijske kanalete, nalaganje ruševin na transportno sredstvo, odvoz v stalno pooblaščeno deponijo po izboru izvajalca z vključenimi vsemi stroški deponiranja.</t>
  </si>
  <si>
    <t>Dobava in vgraditev linijske rešetke z LTŽ rešetko s kvadratnimi luknjami (nosilnost 40t, D400), širine 30 cm s peskolovom. Kompletno s podložnim betonom C8/10 in obbetoniranjem C16/20 in izdelavo priključka na obstoječ kanal.</t>
  </si>
  <si>
    <t xml:space="preserve">Dobava in vgraditev požiralnika iz umetnih snovi notranjega premera 50 cm, požiralnik globine 1,5 m, z LTŽ ravno rešetko 40 x 40 cm (nosilnosti 40 t, D400). Skladno s standardom SIST EN 124-2:2015 in montažnim AB vencem iz betona C25/30. Kompletno s podložnim betonom C8/10, fino obdelavo notranjosti, prebijanjem sten in izdelavo priključkov. </t>
  </si>
  <si>
    <t>Izdelava priključka novopredvidene meteorne kanalizacije na obstoječo cev mešane kanalizacije, upoštevati material ter vsa pripravljalna, zaključna in druga dela ter kompletno s tesnili in potrebnimi fazonskimi kosi.</t>
  </si>
  <si>
    <t xml:space="preserve">Odstranitev obstoječega dražnika za površinsko odvodnjavanje vode, skladiščenje med časom gradnje, za kasnejšo uporabo. </t>
  </si>
  <si>
    <t>Dodbava in vgraditev dražnikov, komplet z pritrdilnim materialom ter zemeljskimi in zidarskimi deli.</t>
  </si>
  <si>
    <t xml:space="preserve">Preverba podatkov (trasna in višinska) obstoječega meteornega/mešanega kanala, na katerega se priključuje predviden kanal. </t>
  </si>
  <si>
    <t xml:space="preserve">Strojni izkop jarka z upoštevano pomočjo ročnega izkopa za meteorno kanalizacijo (cevovod, jaški, požiralniki) v terenu III.-IV. ktg., v naklonu, ki se prilagodi karakteristikam materiala in načinu varovanja izkopa (razpiranje), širina dna izkopa po standardu SIST EN 1610, izkop v globini do 2,0 m, kompletno z direktnim nakladanjem izkopnega materiala na kamion in odvozom na začasno gradbiščno deponijo. </t>
  </si>
  <si>
    <t xml:space="preserve">Strojni izkop jarka z upoštevano pomočjo ročnega izkopa za meteorno kanalizacijo (cevovod, jaški, požiralniki) v terenu V. ktg., v naklonu, ki se prilagodi karakteristikam materiala in načinu varovanja izkopa (razpiranje), širina dna izkopa po standardu SIST EN 1610, izkop v globini do 2,0 m, kompletno z direktnim nakladanjem izkopnega materiala na kamion in odvozom na stalno deponijo (deponijo pridobi izvajalec). </t>
  </si>
  <si>
    <t xml:space="preserve">Strojni izkop jarka z upoštevano pomočjo ročnega izkopa za vodovod v terenu III.-IV. ktg., v naklonu, ki se prilagodi karakteristikam materiala in načinu varovanja izkopa (razpiranje), širina dna izkopa po standardu SIST EN 1610, izkop v globini do 2,0 m,  kompletno z nakladanje materiala na transportno sredstvo, odvoz na začasno deponijo, material se uporabi za kasnejše zasipanje jarkov. </t>
  </si>
  <si>
    <t xml:space="preserve">Široki strojni izkop peščenega nasutja (pod voznimi površinami), izkop v globini 45 cm, nakladanje materiala na transportno sredstvo, odvoz na začasno deponijo, material se uporabi za kasnejše zasipanje jarkov. </t>
  </si>
  <si>
    <t xml:space="preserve">Strojni izkop jarka z upoštevano pomočjo ročnega izkopa za fekalno kanalizacijo (cevovod, jaški) v terenu III.-IV. ktg., v naklonu, ki se prilagodi karakteristikam materiala in načinu varovanja izkopa  (razpiranje), širina dna izkopa po standardu SIST EN 1610, izkop v globini do 1,0 m, kompletno z nakladanje materiala na transportno sredstvo, odvoz na začasno deponijo, material se uporabi za kasnejše zasipanje jarkov. </t>
  </si>
  <si>
    <t>Izdelava priključka novopredvidene kanalizacije na obstoječo, upoštevati material ter vsa pripravljalna, zaključna in druga dela.</t>
  </si>
  <si>
    <t>- obrabni sloj - AC 8 surf B 50/70 A3 v deb. 3 cm</t>
  </si>
  <si>
    <t>FEKALNA KANALIZACIJA</t>
  </si>
  <si>
    <t>FEKALNA KANALIZACIJA SKUPAJ:</t>
  </si>
  <si>
    <t>Podbetoniranje obstoječega opornega zidu ob cesti:</t>
  </si>
  <si>
    <t>- podbetoniranje opornega zidu,  dobava in vgrajevanje betona C25/30</t>
  </si>
  <si>
    <t>- dobava, krivljenje, polaganje in vezanje armature 
  S 500; armatura vseh profilov</t>
  </si>
  <si>
    <t>kg</t>
  </si>
  <si>
    <t>- opaž podbetoniranj, komplet z vsemi podpiranji</t>
  </si>
  <si>
    <t>Kompletna izvedba križanj novih vodov z obstoječimi:</t>
  </si>
  <si>
    <t>zavarovanje obstoječih vodov pri križanju nad vodovodom pri izkopu, med gradnjo in pri zasipu, komplet z ročnim izkopom in zasipom, zavarovanjem s cevjo ter utrjevanjem cone zasipa med vodovodom in zaščitenim vodom (preprečitev posedka).</t>
  </si>
  <si>
    <t>zavarovanje obstoječih vodov pri križanju nad vodovodom pri izkopu, med gradnjo in pri zasipu, komplet z ročnim izkopom, zavarovanjem s cevjo ter obbetoniranjem zaščitne cevi.</t>
  </si>
  <si>
    <t>Izdelava elaborata zapore občinskih cest, vključno s pregledom elaborata oziroma sheme cestne zapore in izvedba zapore z ustrezno signalizacijo.</t>
  </si>
  <si>
    <t>Izdelava geodetskega načrta in projekta izvedenih del (PID ) z vsemi geodetskimi podatki  - predani v 5 izvodih tiskane oblike in v digitalni obliki, ki mora biti izdelan v skladu z veljavno zakonodajo.</t>
  </si>
  <si>
    <r>
      <rPr>
        <b/>
        <sz val="10"/>
        <rFont val="Arial"/>
        <family val="2"/>
        <charset val="238"/>
      </rPr>
      <t xml:space="preserve">S </t>
    </r>
    <r>
      <rPr>
        <sz val="10"/>
        <rFont val="Arial"/>
        <family val="2"/>
        <charset val="238"/>
      </rPr>
      <t xml:space="preserve">- Cestna svetilka, svetlobna emisija: 0%, montaža navpično na kandelaber
</t>
    </r>
    <r>
      <rPr>
        <b/>
        <sz val="10"/>
        <rFont val="Arial"/>
        <family val="2"/>
        <charset val="238"/>
      </rPr>
      <t xml:space="preserve">Tip: NAIT MT-12LED 2700K 10W WD, </t>
    </r>
    <r>
      <rPr>
        <sz val="10"/>
        <rFont val="Arial"/>
        <family val="2"/>
        <charset val="238"/>
      </rPr>
      <t>1530 lm, IP66, redukcija astro, ali enakovredna</t>
    </r>
  </si>
  <si>
    <t>Eventualna prestavitev vseh obstoječih komunalnih in inštalacijskih vodov, komplet z vsemi potrebnimi gradbenimi in montažnimi deli ter materialom.</t>
  </si>
  <si>
    <t>Projektantski nadzor in usklajevanje projekta z dejansko ugotovljenim stanjem na terenu- fiksna cena</t>
  </si>
  <si>
    <t>Geomehanski nadzor - fiksna cena.</t>
  </si>
  <si>
    <t>Opomba: Cena za projektanski nadzor in geomehanski nadzor je fiksna.</t>
  </si>
  <si>
    <t xml:space="preserve"> - Cena na enoto za projektantski in geomehanski nadzor je fiksna.</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</si>
</sst>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 #,##0.00\ &quot;€&quot;_-;\-* #,##0.00\ &quot;€&quot;_-;_-* &quot;-&quot;??\ &quot;€&quot;_-;_-@_-"/>
    <numFmt numFmtId="43" formatCode="_-* #,##0.00\ _€_-;\-* #,##0.00\ _€_-;_-* &quot;-&quot;??\ _€_-;_-@_-"/>
    <numFmt numFmtId="164" formatCode="_-* #,##0.00_-;\-* #,##0.00_-;_-* &quot;-&quot;??_-;_-@_-"/>
    <numFmt numFmtId="165" formatCode="_-* #,##0.00\ &quot;SIT&quot;_-;\-* #,##0.00\ &quot;SIT&quot;_-;_-* &quot;-&quot;??\ &quot;SIT&quot;_-;_-@_-"/>
    <numFmt numFmtId="166" formatCode="_-* #,##0.00\ _S_I_T_-;\-* #,##0.00\ _S_I_T_-;_-* &quot;-&quot;??\ _S_I_T_-;_-@_-"/>
    <numFmt numFmtId="167" formatCode="_-* #,##0.00\ _E_U_R_-;\-* #,##0.00\ _E_U_R_-;_-* &quot;-&quot;??\ _E_U_R_-;_-@_-"/>
    <numFmt numFmtId="168" formatCode="##,###,###,##0.00"/>
    <numFmt numFmtId="169" formatCode="#,##0.0"/>
    <numFmt numFmtId="170" formatCode="00&quot;.&quot;"/>
    <numFmt numFmtId="171" formatCode="#,##0.00\ [$€-1]"/>
    <numFmt numFmtId="172" formatCode="_(* #,##0.00_);_(* \(#,##0.00\);_(* &quot;-&quot;??_);_(@_)"/>
    <numFmt numFmtId="173" formatCode="_-* #,##0\ _S_I_T_-;\-* #,##0\ _S_I_T_-;_-* &quot;-&quot;??\ _S_I_T_-;_-@_-"/>
    <numFmt numFmtId="174" formatCode="0.0"/>
    <numFmt numFmtId="175" formatCode="_([$€]* #,##0.00_);_([$€]* \(#,##0.00\);_([$€]* &quot;-&quot;??_);_(@_)"/>
    <numFmt numFmtId="176" formatCode="#,##0\ &quot;EUR&quot;;\-#,##0\ &quot;EUR&quot;"/>
    <numFmt numFmtId="177" formatCode="#,##0.00\ \€"/>
    <numFmt numFmtId="178" formatCode="0.0%"/>
    <numFmt numFmtId="179" formatCode="General_)"/>
    <numFmt numFmtId="180" formatCode="#,##0.00\ &quot;€&quot;"/>
    <numFmt numFmtId="181" formatCode="#,##0.00\ [$€-1];\-#,##0.00\ [$€-1]"/>
    <numFmt numFmtId="182" formatCode="_-* #,##0\ &quot;SIT&quot;_-;\-* #,##0\ &quot;SIT&quot;_-;_-* &quot;-&quot;\ &quot;SIT&quot;_-;_-@_-"/>
    <numFmt numFmtId="183" formatCode="m\o\n\th\ d\,\ yyyy"/>
    <numFmt numFmtId="184" formatCode="#,##0.00\ _S_I_T"/>
    <numFmt numFmtId="185" formatCode="#,#00"/>
    <numFmt numFmtId="186" formatCode="#,"/>
    <numFmt numFmtId="187" formatCode="_ * #,##0.00\ &quot;SIT&quot;_ ;_ * #,##0.00\ &quot;SIT&quot;_ ;_ * &quot;-&quot;??\ &quot;SIT&quot;_ ;_ @_ "/>
    <numFmt numFmtId="188" formatCode="_ * #,##0.00\ _S_I_T_ ;_ * #,##0.00\ _S_I_T_ ;_ * &quot;-&quot;??\ _S_I_T_ ;_ @_ "/>
    <numFmt numFmtId="189" formatCode="#,##0.00\ [$SIT-424]"/>
  </numFmts>
  <fonts count="93">
    <font>
      <sz val="10"/>
      <name val="Arial CE"/>
      <charset val="238"/>
    </font>
    <font>
      <sz val="11"/>
      <color theme="1"/>
      <name val="Calibri"/>
      <family val="2"/>
      <charset val="238"/>
      <scheme val="minor"/>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b/>
      <sz val="12"/>
      <name val="Arial CE"/>
      <family val="2"/>
      <charset val="238"/>
    </font>
    <font>
      <b/>
      <sz val="11"/>
      <name val="Arial CE"/>
      <family val="2"/>
      <charset val="238"/>
    </font>
    <font>
      <sz val="11"/>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b/>
      <u/>
      <sz val="10"/>
      <name val="Arial CE"/>
      <charset val="238"/>
    </font>
    <font>
      <sz val="10"/>
      <name val="Arial CE"/>
    </font>
    <font>
      <sz val="8"/>
      <name val="Arial CE"/>
      <charset val="238"/>
    </font>
    <font>
      <vertAlign val="superscript"/>
      <sz val="10"/>
      <name val="Arial CE"/>
      <charset val="238"/>
    </font>
    <font>
      <sz val="10"/>
      <name val="Arial"/>
      <family val="2"/>
      <charset val="238"/>
    </font>
    <font>
      <sz val="11"/>
      <name val="Times New Roman CE"/>
      <charset val="238"/>
    </font>
    <font>
      <b/>
      <sz val="11"/>
      <name val="Arial CE"/>
      <charset val="238"/>
    </font>
    <font>
      <sz val="10"/>
      <name val="Arial"/>
      <family val="2"/>
      <charset val="238"/>
    </font>
    <font>
      <b/>
      <sz val="10"/>
      <name val="Arial CE"/>
      <family val="2"/>
    </font>
    <font>
      <sz val="10"/>
      <color indexed="10"/>
      <name val="Arial CE"/>
      <family val="2"/>
      <charset val="238"/>
    </font>
    <font>
      <vertAlign val="superscript"/>
      <sz val="10"/>
      <name val="Arial CE"/>
      <family val="2"/>
      <charset val="238"/>
    </font>
    <font>
      <sz val="10"/>
      <name val="Arial"/>
      <family val="2"/>
      <charset val="238"/>
    </font>
    <font>
      <sz val="12"/>
      <name val="Courier"/>
      <family val="3"/>
    </font>
    <font>
      <sz val="10"/>
      <color rgb="FFFF0000"/>
      <name val="Arial CE"/>
      <family val="2"/>
      <charset val="238"/>
    </font>
    <font>
      <sz val="9"/>
      <name val="Arial CE"/>
    </font>
    <font>
      <sz val="10"/>
      <color rgb="FFFF0000"/>
      <name val="Arial CE"/>
      <family val="2"/>
    </font>
    <font>
      <b/>
      <sz val="10"/>
      <name val="Arial"/>
      <family val="2"/>
      <charset val="238"/>
    </font>
    <font>
      <sz val="10"/>
      <name val="Arial"/>
      <family val="2"/>
      <charset val="238"/>
    </font>
    <font>
      <b/>
      <sz val="11"/>
      <name val="Arial"/>
      <family val="2"/>
      <charset val="238"/>
    </font>
    <font>
      <sz val="11"/>
      <name val="Arial"/>
      <family val="2"/>
      <charset val="238"/>
    </font>
    <font>
      <sz val="10"/>
      <color rgb="FF00B050"/>
      <name val="Arial"/>
      <family val="2"/>
      <charset val="238"/>
    </font>
    <font>
      <sz val="10"/>
      <color rgb="FFFF0000"/>
      <name val="Arial CE"/>
      <charset val="238"/>
    </font>
    <font>
      <sz val="11"/>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8"/>
      <color indexed="62"/>
      <name val="Cambria"/>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52"/>
      <name val="Calibri"/>
      <family val="2"/>
      <charset val="238"/>
    </font>
    <font>
      <sz val="10"/>
      <color indexed="22"/>
      <name val="Arial"/>
      <family val="2"/>
      <charset val="238"/>
    </font>
    <font>
      <sz val="12"/>
      <name val="Arial"/>
      <family val="2"/>
      <charset val="238"/>
    </font>
    <font>
      <sz val="1"/>
      <color indexed="8"/>
      <name val="Courier"/>
      <family val="1"/>
      <charset val="238"/>
    </font>
    <font>
      <sz val="1"/>
      <color indexed="8"/>
      <name val="Courier"/>
      <family val="3"/>
    </font>
    <font>
      <sz val="11"/>
      <name val="Times New Roman CE"/>
      <family val="1"/>
      <charset val="238"/>
    </font>
    <font>
      <b/>
      <sz val="1"/>
      <color indexed="8"/>
      <name val="Courier"/>
      <family val="1"/>
      <charset val="238"/>
    </font>
    <font>
      <b/>
      <sz val="1"/>
      <color indexed="8"/>
      <name val="Courier"/>
      <family val="3"/>
    </font>
    <font>
      <u/>
      <sz val="10"/>
      <color indexed="12"/>
      <name val="Arial"/>
      <family val="2"/>
    </font>
    <font>
      <b/>
      <sz val="14"/>
      <name val="Arial"/>
      <family val="2"/>
    </font>
    <font>
      <sz val="11"/>
      <name val="Garamond"/>
      <family val="1"/>
      <charset val="238"/>
    </font>
    <font>
      <sz val="12"/>
      <name val="Times New Roman CE"/>
      <charset val="238"/>
    </font>
    <font>
      <sz val="10"/>
      <name val="Times New Roman CE"/>
      <charset val="238"/>
    </font>
    <font>
      <sz val="10"/>
      <name val="Courier New CE"/>
    </font>
    <font>
      <sz val="11"/>
      <name val="Arial CE"/>
      <charset val="238"/>
    </font>
    <font>
      <sz val="12"/>
      <name val="Courier"/>
      <family val="1"/>
      <charset val="238"/>
    </font>
    <font>
      <sz val="10"/>
      <name val="Times New Roman"/>
      <family val="1"/>
      <charset val="238"/>
    </font>
    <font>
      <sz val="10"/>
      <name val="Courier"/>
      <family val="1"/>
      <charset val="238"/>
    </font>
    <font>
      <sz val="11"/>
      <name val="Times New Roman"/>
      <family val="1"/>
    </font>
    <font>
      <sz val="10"/>
      <color indexed="10"/>
      <name val="Arial CE"/>
      <charset val="238"/>
    </font>
    <font>
      <u/>
      <sz val="10"/>
      <name val="Arial CE"/>
      <charset val="238"/>
    </font>
    <font>
      <sz val="10"/>
      <color theme="1"/>
      <name val="Arial CE"/>
      <charset val="238"/>
    </font>
    <font>
      <sz val="8"/>
      <name val="Arial"/>
      <family val="2"/>
      <charset val="238"/>
    </font>
    <font>
      <sz val="11"/>
      <color rgb="FF00B050"/>
      <name val="Arial"/>
      <family val="2"/>
      <charset val="238"/>
    </font>
    <font>
      <vertAlign val="superscript"/>
      <sz val="10"/>
      <name val="Arial"/>
      <family val="2"/>
      <charset val="238"/>
    </font>
    <font>
      <sz val="10"/>
      <color rgb="FFFF0000"/>
      <name val="Arial"/>
      <family val="2"/>
      <charset val="238"/>
    </font>
    <font>
      <sz val="10"/>
      <name val="Century Gothic CE"/>
      <charset val="238"/>
    </font>
    <font>
      <b/>
      <sz val="10"/>
      <color rgb="FFFF0000"/>
      <name val="Arial CE"/>
      <charset val="238"/>
    </font>
    <font>
      <b/>
      <sz val="10"/>
      <color rgb="FFFF0000"/>
      <name val="Arial CE"/>
      <family val="2"/>
      <charset val="238"/>
    </font>
    <font>
      <sz val="10"/>
      <name val="Calibri"/>
      <family val="2"/>
      <charset val="238"/>
    </font>
    <font>
      <b/>
      <sz val="8"/>
      <name val="Arial CE"/>
      <charset val="238"/>
    </font>
  </fonts>
  <fills count="53">
    <fill>
      <patternFill patternType="none"/>
    </fill>
    <fill>
      <patternFill patternType="gray125"/>
    </fill>
    <fill>
      <patternFill patternType="solid">
        <fgColor rgb="FFFFFF00"/>
        <bgColor indexed="64"/>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18"/>
        <bgColor indexed="32"/>
      </patternFill>
    </fill>
    <fill>
      <patternFill patternType="solid">
        <fgColor indexed="9"/>
      </patternFill>
    </fill>
    <fill>
      <patternFill patternType="solid">
        <fgColor indexed="9"/>
        <bgColor indexed="27"/>
      </patternFill>
    </fill>
    <fill>
      <patternFill patternType="solid">
        <fgColor indexed="5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patternFill>
    </fill>
    <fill>
      <patternFill patternType="solid">
        <fgColor indexed="62"/>
      </patternFill>
    </fill>
    <fill>
      <patternFill patternType="solid">
        <fgColor indexed="57"/>
      </patternFill>
    </fill>
    <fill>
      <patternFill patternType="solid">
        <fgColor theme="4"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style="thin">
        <color indexed="64"/>
      </right>
      <top/>
      <bottom/>
      <diagonal/>
    </border>
    <border>
      <left/>
      <right/>
      <top/>
      <bottom style="double">
        <color indexed="10"/>
      </bottom>
      <diagonal/>
    </border>
    <border>
      <left style="thin">
        <color indexed="64"/>
      </left>
      <right/>
      <top/>
      <bottom/>
      <diagonal/>
    </border>
    <border>
      <left/>
      <right style="thin">
        <color indexed="64"/>
      </right>
      <top/>
      <bottom/>
      <diagonal/>
    </border>
    <border>
      <left/>
      <right/>
      <top style="thin">
        <color indexed="56"/>
      </top>
      <bottom style="double">
        <color indexed="56"/>
      </bottom>
      <diagonal/>
    </border>
    <border>
      <left/>
      <right/>
      <top style="thin">
        <color indexed="64"/>
      </top>
      <bottom style="double">
        <color indexed="64"/>
      </bottom>
      <diagonal/>
    </border>
  </borders>
  <cellStyleXfs count="694">
    <xf numFmtId="0" fontId="0" fillId="0" borderId="0"/>
    <xf numFmtId="175" fontId="18" fillId="0" borderId="0" applyFont="0" applyFill="0" applyBorder="0" applyAlignment="0" applyProtection="0"/>
    <xf numFmtId="0" fontId="18" fillId="0" borderId="0"/>
    <xf numFmtId="0" fontId="24" fillId="0" borderId="0"/>
    <xf numFmtId="0" fontId="24" fillId="0" borderId="0"/>
    <xf numFmtId="0" fontId="21" fillId="0" borderId="0"/>
    <xf numFmtId="0" fontId="22" fillId="0" borderId="0"/>
    <xf numFmtId="0" fontId="28" fillId="0" borderId="0"/>
    <xf numFmtId="0" fontId="15" fillId="0" borderId="0"/>
    <xf numFmtId="37" fontId="29" fillId="0" borderId="0"/>
    <xf numFmtId="0" fontId="5" fillId="0" borderId="0"/>
    <xf numFmtId="165" fontId="21" fillId="0" borderId="0" applyFont="0" applyFill="0" applyBorder="0" applyAlignment="0" applyProtection="0"/>
    <xf numFmtId="166" fontId="16" fillId="0" borderId="0" applyFont="0" applyFill="0" applyBorder="0" applyAlignment="0" applyProtection="0"/>
    <xf numFmtId="167"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2" fontId="18" fillId="0" borderId="0" applyFont="0" applyFill="0" applyBorder="0" applyAlignment="0" applyProtection="0"/>
    <xf numFmtId="166" fontId="21" fillId="0" borderId="0" applyFont="0" applyFill="0" applyBorder="0" applyAlignment="0" applyProtection="0"/>
    <xf numFmtId="166" fontId="15" fillId="0" borderId="0" applyFont="0" applyFill="0" applyBorder="0" applyAlignment="0" applyProtection="0"/>
    <xf numFmtId="172" fontId="18" fillId="0" borderId="0" applyFont="0" applyFill="0" applyBorder="0" applyAlignment="0" applyProtection="0"/>
    <xf numFmtId="0" fontId="16" fillId="0" borderId="0"/>
    <xf numFmtId="166" fontId="16" fillId="0" borderId="0" applyFont="0" applyFill="0" applyBorder="0" applyAlignment="0" applyProtection="0"/>
    <xf numFmtId="0" fontId="16" fillId="0" borderId="0"/>
    <xf numFmtId="172" fontId="18" fillId="0" borderId="0" applyFont="0" applyFill="0" applyBorder="0" applyAlignment="0" applyProtection="0"/>
    <xf numFmtId="167" fontId="18" fillId="0" borderId="0" applyFont="0" applyFill="0" applyBorder="0" applyAlignment="0" applyProtection="0"/>
    <xf numFmtId="0" fontId="21" fillId="0" borderId="0"/>
    <xf numFmtId="0" fontId="21" fillId="0" borderId="0"/>
    <xf numFmtId="167" fontId="16" fillId="0" borderId="0" applyFont="0" applyFill="0" applyBorder="0" applyAlignment="0" applyProtection="0"/>
    <xf numFmtId="0" fontId="34" fillId="0" borderId="0"/>
    <xf numFmtId="166" fontId="34" fillId="0" borderId="0" applyFont="0" applyFill="0" applyBorder="0" applyAlignment="0" applyProtection="0"/>
    <xf numFmtId="0" fontId="18" fillId="0" borderId="0"/>
    <xf numFmtId="0" fontId="21" fillId="0" borderId="0"/>
    <xf numFmtId="0" fontId="18" fillId="0" borderId="0"/>
    <xf numFmtId="172" fontId="18" fillId="0" borderId="0" applyFont="0" applyFill="0" applyBorder="0" applyAlignment="0" applyProtection="0"/>
    <xf numFmtId="0" fontId="21" fillId="0" borderId="0"/>
    <xf numFmtId="0" fontId="18" fillId="0" borderId="0"/>
    <xf numFmtId="0" fontId="21" fillId="0" borderId="0"/>
    <xf numFmtId="166" fontId="21" fillId="0" borderId="0" applyFont="0" applyFill="0" applyBorder="0" applyAlignment="0" applyProtection="0"/>
    <xf numFmtId="9" fontId="16" fillId="0" borderId="0" applyFont="0" applyFill="0" applyBorder="0" applyAlignment="0" applyProtection="0"/>
    <xf numFmtId="166" fontId="16" fillId="0" borderId="0" applyFont="0" applyFill="0" applyBorder="0" applyAlignment="0" applyProtection="0"/>
    <xf numFmtId="0" fontId="16" fillId="0" borderId="0"/>
    <xf numFmtId="173" fontId="18" fillId="0" borderId="0" applyFont="0" applyFill="0" applyBorder="0" applyAlignment="0" applyProtection="0"/>
    <xf numFmtId="0" fontId="2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1" fillId="0" borderId="0" applyFont="0" applyFill="0" applyBorder="0" applyAlignment="0" applyProtection="0"/>
    <xf numFmtId="43"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67" fontId="16" fillId="0" borderId="0" applyFont="0" applyFill="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6"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41" fillId="11"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14"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1"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5"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16" borderId="0" applyNumberFormat="0" applyBorder="0" applyAlignment="0" applyProtection="0"/>
    <xf numFmtId="0" fontId="41" fillId="14" borderId="0" applyNumberFormat="0" applyBorder="0" applyAlignment="0" applyProtection="0"/>
    <xf numFmtId="0" fontId="41" fillId="21" borderId="0" applyNumberFormat="0" applyBorder="0" applyAlignment="0" applyProtection="0"/>
    <xf numFmtId="0" fontId="41" fillId="18" borderId="0" applyNumberFormat="0" applyBorder="0" applyAlignment="0" applyProtection="0"/>
    <xf numFmtId="0" fontId="41" fillId="22" borderId="0" applyNumberFormat="0" applyBorder="0" applyAlignment="0" applyProtection="0"/>
    <xf numFmtId="0" fontId="63" fillId="23" borderId="0" applyBorder="0" applyProtection="0">
      <alignment vertical="center"/>
    </xf>
    <xf numFmtId="0" fontId="63" fillId="23" borderId="0" applyBorder="0" applyProtection="0">
      <alignment vertical="center"/>
    </xf>
    <xf numFmtId="0" fontId="63" fillId="23" borderId="0" applyBorder="0" applyProtection="0">
      <alignment vertical="center"/>
    </xf>
    <xf numFmtId="0" fontId="63" fillId="23" borderId="0" applyBorder="0" applyProtection="0">
      <alignment vertical="center"/>
    </xf>
    <xf numFmtId="0" fontId="47" fillId="10" borderId="0" applyNumberFormat="0" applyBorder="0" applyAlignment="0" applyProtection="0"/>
    <xf numFmtId="0" fontId="50" fillId="24" borderId="6" applyNumberFormat="0" applyAlignment="0" applyProtection="0"/>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0" applyBorder="0"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7"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8"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9"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21" fillId="25" borderId="10" applyProtection="0">
      <alignment horizontal="right" vertical="center" wrapText="1"/>
    </xf>
    <xf numFmtId="0" fontId="21" fillId="25" borderId="11" applyProtection="0">
      <alignment horizontal="right" vertical="center" wrapText="1"/>
    </xf>
    <xf numFmtId="0" fontId="21" fillId="25" borderId="11" applyProtection="0">
      <alignment horizontal="right" vertical="center" wrapText="1"/>
    </xf>
    <xf numFmtId="0" fontId="21" fillId="25" borderId="11" applyProtection="0">
      <alignment horizontal="right" vertical="center" wrapText="1"/>
    </xf>
    <xf numFmtId="0" fontId="21" fillId="25" borderId="11" applyProtection="0">
      <alignment horizontal="right" vertical="center" wrapText="1"/>
    </xf>
    <xf numFmtId="0" fontId="21" fillId="25" borderId="12" applyProtection="0">
      <alignment horizontal="right" vertical="center" wrapText="1"/>
    </xf>
    <xf numFmtId="0" fontId="21" fillId="25" borderId="12" applyProtection="0">
      <alignment horizontal="right" vertical="center" wrapText="1"/>
    </xf>
    <xf numFmtId="0" fontId="21" fillId="25" borderId="12" applyProtection="0">
      <alignment horizontal="right" vertical="center" wrapText="1"/>
    </xf>
    <xf numFmtId="0" fontId="21" fillId="25" borderId="12" applyProtection="0">
      <alignment horizontal="right" vertical="center" wrapText="1"/>
    </xf>
    <xf numFmtId="0" fontId="21" fillId="25" borderId="13" applyProtection="0">
      <alignment horizontal="right" vertical="center" wrapText="1"/>
    </xf>
    <xf numFmtId="0" fontId="21" fillId="25" borderId="13" applyProtection="0">
      <alignment horizontal="right" vertical="center" wrapText="1"/>
    </xf>
    <xf numFmtId="0" fontId="21" fillId="25" borderId="13" applyProtection="0">
      <alignment horizontal="right" vertical="center" wrapText="1"/>
    </xf>
    <xf numFmtId="0" fontId="21" fillId="25" borderId="13" applyProtection="0">
      <alignment horizontal="right" vertical="center" wrapText="1"/>
    </xf>
    <xf numFmtId="0" fontId="21" fillId="25" borderId="14" applyProtection="0">
      <alignment horizontal="right" vertical="center" wrapText="1"/>
    </xf>
    <xf numFmtId="0" fontId="21" fillId="25" borderId="14" applyProtection="0">
      <alignment horizontal="right" vertical="center" wrapText="1"/>
    </xf>
    <xf numFmtId="0" fontId="21" fillId="25" borderId="14" applyProtection="0">
      <alignment horizontal="right" vertical="center" wrapText="1"/>
    </xf>
    <xf numFmtId="0" fontId="21" fillId="25" borderId="14" applyProtection="0">
      <alignment horizontal="right" vertical="center" wrapText="1"/>
    </xf>
    <xf numFmtId="0" fontId="40" fillId="25" borderId="0" applyBorder="0" applyProtection="0">
      <alignment horizontal="right" vertical="center" wrapText="1"/>
    </xf>
    <xf numFmtId="0" fontId="46" fillId="26" borderId="15" applyNumberFormat="0" applyAlignment="0" applyProtection="0"/>
    <xf numFmtId="0" fontId="21" fillId="25" borderId="16" applyProtection="0">
      <alignment horizontal="center" wrapText="1"/>
    </xf>
    <xf numFmtId="0" fontId="21" fillId="25" borderId="16" applyProtection="0">
      <alignment horizontal="center" wrapText="1"/>
    </xf>
    <xf numFmtId="0" fontId="21" fillId="25" borderId="16" applyProtection="0">
      <alignment horizontal="center" wrapText="1"/>
    </xf>
    <xf numFmtId="0" fontId="21" fillId="25" borderId="16" applyProtection="0">
      <alignment horizontal="center" wrapText="1"/>
    </xf>
    <xf numFmtId="48" fontId="64" fillId="0" borderId="0" applyFill="0" applyBorder="0" applyAlignment="0" applyProtection="0"/>
    <xf numFmtId="48" fontId="64" fillId="0" borderId="0" applyFill="0" applyBorder="0" applyAlignment="0" applyProtection="0"/>
    <xf numFmtId="48" fontId="64" fillId="0" borderId="0" applyFill="0" applyBorder="0" applyAlignment="0" applyProtection="0"/>
    <xf numFmtId="183" fontId="65" fillId="0" borderId="0">
      <protection locked="0"/>
    </xf>
    <xf numFmtId="183" fontId="66" fillId="0" borderId="0">
      <protection locked="0"/>
    </xf>
    <xf numFmtId="0" fontId="42" fillId="11"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4" fontId="39" fillId="27" borderId="0"/>
    <xf numFmtId="4" fontId="39" fillId="28" borderId="0"/>
    <xf numFmtId="4" fontId="39" fillId="29" borderId="0"/>
    <xf numFmtId="4" fontId="39" fillId="30" borderId="0"/>
    <xf numFmtId="4" fontId="39" fillId="31" borderId="0"/>
    <xf numFmtId="4" fontId="39" fillId="32" borderId="0"/>
    <xf numFmtId="4" fontId="39" fillId="33" borderId="0"/>
    <xf numFmtId="4" fontId="39" fillId="34" borderId="0"/>
    <xf numFmtId="4" fontId="39" fillId="35" borderId="0"/>
    <xf numFmtId="4" fontId="39" fillId="30" borderId="0"/>
    <xf numFmtId="4" fontId="39" fillId="33" borderId="0"/>
    <xf numFmtId="4" fontId="39" fillId="36" borderId="0"/>
    <xf numFmtId="4" fontId="41" fillId="37" borderId="0"/>
    <xf numFmtId="4" fontId="41" fillId="34" borderId="0"/>
    <xf numFmtId="4" fontId="41" fillId="35" borderId="0"/>
    <xf numFmtId="4" fontId="41" fillId="38" borderId="0"/>
    <xf numFmtId="4" fontId="41" fillId="39" borderId="0"/>
    <xf numFmtId="4" fontId="41" fillId="40" borderId="0"/>
    <xf numFmtId="4" fontId="41" fillId="41" borderId="0"/>
    <xf numFmtId="4" fontId="41" fillId="42" borderId="0"/>
    <xf numFmtId="4" fontId="41" fillId="43" borderId="0"/>
    <xf numFmtId="4" fontId="41" fillId="38" borderId="0"/>
    <xf numFmtId="4" fontId="41" fillId="39" borderId="0"/>
    <xf numFmtId="4" fontId="41" fillId="44" borderId="0"/>
    <xf numFmtId="4" fontId="47" fillId="28" borderId="0"/>
    <xf numFmtId="4" fontId="62" fillId="45" borderId="6"/>
    <xf numFmtId="4" fontId="46" fillId="46" borderId="15"/>
    <xf numFmtId="4" fontId="45" fillId="0" borderId="0"/>
    <xf numFmtId="4" fontId="42" fillId="29" borderId="0"/>
    <xf numFmtId="4" fontId="57" fillId="0" borderId="17"/>
    <xf numFmtId="4" fontId="58" fillId="0" borderId="18"/>
    <xf numFmtId="4" fontId="59" fillId="0" borderId="19"/>
    <xf numFmtId="4" fontId="59" fillId="0" borderId="0"/>
    <xf numFmtId="4" fontId="48" fillId="32" borderId="6"/>
    <xf numFmtId="4" fontId="61" fillId="0" borderId="20"/>
    <xf numFmtId="4" fontId="60" fillId="47" borderId="0"/>
    <xf numFmtId="184" fontId="67" fillId="0" borderId="0"/>
    <xf numFmtId="0" fontId="5" fillId="0" borderId="0"/>
    <xf numFmtId="4" fontId="36" fillId="48" borderId="21"/>
    <xf numFmtId="4" fontId="43" fillId="45" borderId="22"/>
    <xf numFmtId="4" fontId="43" fillId="45" borderId="22"/>
    <xf numFmtId="4" fontId="56" fillId="0" borderId="0"/>
    <xf numFmtId="4" fontId="49" fillId="0" borderId="23"/>
    <xf numFmtId="4" fontId="49" fillId="0" borderId="23"/>
    <xf numFmtId="4" fontId="44" fillId="0" borderId="0"/>
    <xf numFmtId="0" fontId="45" fillId="0" borderId="0" applyNumberFormat="0" applyFill="0" applyBorder="0" applyAlignment="0" applyProtection="0"/>
    <xf numFmtId="185" fontId="65" fillId="0" borderId="0">
      <protection locked="0"/>
    </xf>
    <xf numFmtId="185" fontId="66" fillId="0" borderId="0">
      <protection locked="0"/>
    </xf>
    <xf numFmtId="0" fontId="51" fillId="0" borderId="24" applyNumberFormat="0" applyFill="0" applyAlignment="0" applyProtection="0"/>
    <xf numFmtId="0" fontId="52" fillId="0" borderId="25" applyNumberFormat="0" applyFill="0" applyAlignment="0" applyProtection="0"/>
    <xf numFmtId="0" fontId="53" fillId="0" borderId="26" applyNumberFormat="0" applyFill="0" applyAlignment="0" applyProtection="0"/>
    <xf numFmtId="0" fontId="53" fillId="0" borderId="0" applyNumberFormat="0" applyFill="0" applyBorder="0" applyAlignment="0" applyProtection="0"/>
    <xf numFmtId="186" fontId="68" fillId="0" borderId="0">
      <protection locked="0"/>
    </xf>
    <xf numFmtId="186" fontId="69" fillId="0" borderId="0">
      <protection locked="0"/>
    </xf>
    <xf numFmtId="186" fontId="68" fillId="0" borderId="0">
      <protection locked="0"/>
    </xf>
    <xf numFmtId="186" fontId="69" fillId="0" borderId="0">
      <protection locked="0"/>
    </xf>
    <xf numFmtId="0" fontId="70" fillId="0" borderId="0" applyNumberFormat="0" applyFill="0" applyBorder="0" applyAlignment="0" applyProtection="0">
      <alignment vertical="top"/>
      <protection locked="0"/>
    </xf>
    <xf numFmtId="0" fontId="48" fillId="12" borderId="6" applyNumberFormat="0" applyAlignment="0" applyProtection="0"/>
    <xf numFmtId="4" fontId="71" fillId="0" borderId="1">
      <alignment horizontal="left" vertical="center" wrapText="1"/>
    </xf>
    <xf numFmtId="0" fontId="43" fillId="24" borderId="22" applyNumberFormat="0" applyAlignment="0" applyProtection="0"/>
    <xf numFmtId="0" fontId="43" fillId="49" borderId="22" applyNumberFormat="0" applyAlignment="0" applyProtection="0"/>
    <xf numFmtId="0" fontId="43" fillId="24" borderId="22" applyNumberFormat="0" applyAlignment="0" applyProtection="0"/>
    <xf numFmtId="0" fontId="43" fillId="49" borderId="22" applyNumberFormat="0" applyAlignment="0" applyProtection="0"/>
    <xf numFmtId="39" fontId="40" fillId="0" borderId="27">
      <alignment horizontal="right" vertical="top" wrapText="1"/>
    </xf>
    <xf numFmtId="39" fontId="40" fillId="0" borderId="27">
      <alignment horizontal="right" vertical="top" wrapText="1"/>
    </xf>
    <xf numFmtId="39" fontId="40" fillId="0" borderId="27">
      <alignment horizontal="right" vertical="top" wrapText="1"/>
    </xf>
    <xf numFmtId="0" fontId="44" fillId="0" borderId="28" applyNumberFormat="0" applyFill="0" applyAlignment="0" applyProtection="0"/>
    <xf numFmtId="0" fontId="57"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59" fillId="0" borderId="19" applyNumberFormat="0" applyFill="0" applyAlignment="0" applyProtection="0"/>
    <xf numFmtId="0" fontId="59" fillId="0" borderId="1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1" fillId="0" borderId="0"/>
    <xf numFmtId="0" fontId="21"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2" fillId="0" borderId="0"/>
    <xf numFmtId="0" fontId="72" fillId="0" borderId="0"/>
    <xf numFmtId="0" fontId="72" fillId="0" borderId="0"/>
    <xf numFmtId="0" fontId="72"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2" fillId="0" borderId="0"/>
    <xf numFmtId="0" fontId="72" fillId="0" borderId="0"/>
    <xf numFmtId="0" fontId="72"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vertical="top" wrapText="1"/>
    </xf>
    <xf numFmtId="0" fontId="5" fillId="0" borderId="0">
      <alignment vertical="top" wrapText="1"/>
    </xf>
    <xf numFmtId="0" fontId="5" fillId="0" borderId="0">
      <alignment vertical="top"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5"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18" fillId="0" borderId="0">
      <alignment vertical="top" wrapText="1"/>
    </xf>
    <xf numFmtId="0" fontId="2" fillId="0" borderId="0"/>
    <xf numFmtId="0" fontId="18" fillId="0" borderId="0">
      <alignment vertical="top" wrapText="1"/>
    </xf>
    <xf numFmtId="0" fontId="18" fillId="0" borderId="0">
      <alignment vertical="top" wrapText="1"/>
    </xf>
    <xf numFmtId="0" fontId="2" fillId="0" borderId="0"/>
    <xf numFmtId="0" fontId="2" fillId="0" borderId="0"/>
    <xf numFmtId="0" fontId="16" fillId="0" borderId="0"/>
    <xf numFmtId="0" fontId="5"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21" fillId="0" borderId="0"/>
    <xf numFmtId="0" fontId="18" fillId="0" borderId="0"/>
    <xf numFmtId="0" fontId="9" fillId="0" borderId="0"/>
    <xf numFmtId="0" fontId="21" fillId="0" borderId="0"/>
    <xf numFmtId="0" fontId="9" fillId="0" borderId="0"/>
    <xf numFmtId="0" fontId="9" fillId="0" borderId="0"/>
    <xf numFmtId="0" fontId="9" fillId="0" borderId="0"/>
    <xf numFmtId="0" fontId="16" fillId="0" borderId="0"/>
    <xf numFmtId="0" fontId="9" fillId="0" borderId="0"/>
    <xf numFmtId="0" fontId="18" fillId="0" borderId="0"/>
    <xf numFmtId="0" fontId="18" fillId="0" borderId="0"/>
    <xf numFmtId="0" fontId="21" fillId="0" borderId="0"/>
    <xf numFmtId="184" fontId="67" fillId="0" borderId="0"/>
    <xf numFmtId="0" fontId="18" fillId="0" borderId="0"/>
    <xf numFmtId="0" fontId="29" fillId="0" borderId="0"/>
    <xf numFmtId="0" fontId="21" fillId="0" borderId="0"/>
    <xf numFmtId="0" fontId="18" fillId="0" borderId="0"/>
    <xf numFmtId="0" fontId="74" fillId="0" borderId="0"/>
    <xf numFmtId="0" fontId="21" fillId="0" borderId="0"/>
    <xf numFmtId="0" fontId="21" fillId="0" borderId="0"/>
    <xf numFmtId="184" fontId="22" fillId="0" borderId="0"/>
    <xf numFmtId="0" fontId="75" fillId="0" borderId="0"/>
    <xf numFmtId="0" fontId="76" fillId="0" borderId="0"/>
    <xf numFmtId="0" fontId="77" fillId="0" borderId="0"/>
    <xf numFmtId="0" fontId="22" fillId="0" borderId="0"/>
    <xf numFmtId="0" fontId="22" fillId="0" borderId="0"/>
    <xf numFmtId="0" fontId="18" fillId="0" borderId="0"/>
    <xf numFmtId="0" fontId="18" fillId="0" borderId="0"/>
    <xf numFmtId="0" fontId="16" fillId="0" borderId="0"/>
    <xf numFmtId="0" fontId="9" fillId="0" borderId="0"/>
    <xf numFmtId="0" fontId="9" fillId="0" borderId="0"/>
    <xf numFmtId="0" fontId="9" fillId="0" borderId="0"/>
    <xf numFmtId="0" fontId="9" fillId="0" borderId="0"/>
    <xf numFmtId="0" fontId="21" fillId="0" borderId="0"/>
    <xf numFmtId="184" fontId="22" fillId="0" borderId="0"/>
    <xf numFmtId="0" fontId="9" fillId="0" borderId="0"/>
    <xf numFmtId="0" fontId="4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0" fontId="2" fillId="0" borderId="0"/>
    <xf numFmtId="0" fontId="2" fillId="0" borderId="0"/>
    <xf numFmtId="184" fontId="22" fillId="0" borderId="0"/>
    <xf numFmtId="0" fontId="18" fillId="0" borderId="0">
      <alignment vertical="top" wrapText="1"/>
    </xf>
    <xf numFmtId="0" fontId="22"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0" fontId="78" fillId="0" borderId="0"/>
    <xf numFmtId="0" fontId="78" fillId="0" borderId="0"/>
    <xf numFmtId="0" fontId="78" fillId="0" borderId="0"/>
    <xf numFmtId="0" fontId="78" fillId="0" borderId="0"/>
    <xf numFmtId="0" fontId="21"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21" fillId="0" borderId="0"/>
    <xf numFmtId="0" fontId="9" fillId="0" borderId="0"/>
    <xf numFmtId="0" fontId="78" fillId="0" borderId="0"/>
    <xf numFmtId="0" fontId="21"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0" fontId="75"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39" fontId="79" fillId="0" borderId="0"/>
    <xf numFmtId="0" fontId="5" fillId="0" borderId="0"/>
    <xf numFmtId="39" fontId="79" fillId="0" borderId="0"/>
    <xf numFmtId="0" fontId="5" fillId="0" borderId="0"/>
    <xf numFmtId="0" fontId="5" fillId="0" borderId="0"/>
    <xf numFmtId="0" fontId="5" fillId="0" borderId="0"/>
    <xf numFmtId="0" fontId="5" fillId="0" borderId="0"/>
    <xf numFmtId="39" fontId="79"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39" fontId="7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4"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7" fillId="0" borderId="0">
      <alignment horizontal="left" vertical="top" wrapText="1" readingOrder="1"/>
    </xf>
    <xf numFmtId="0" fontId="21" fillId="0" borderId="0"/>
    <xf numFmtId="0" fontId="21"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1" fillId="0" borderId="0"/>
    <xf numFmtId="0" fontId="64" fillId="0" borderId="0" applyNumberFormat="0" applyFill="0" applyBorder="0" applyAlignment="0" applyProtection="0"/>
    <xf numFmtId="0" fontId="21"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8" fillId="0" borderId="0"/>
    <xf numFmtId="0" fontId="16" fillId="7" borderId="21" applyNumberFormat="0" applyFont="0" applyAlignment="0" applyProtection="0"/>
    <xf numFmtId="0" fontId="75" fillId="7" borderId="21" applyNumberFormat="0" applyFont="0" applyAlignment="0" applyProtection="0"/>
    <xf numFmtId="0" fontId="21" fillId="7" borderId="21" applyNumberFormat="0" applyFont="0" applyAlignment="0" applyProtection="0"/>
    <xf numFmtId="0" fontId="21" fillId="7" borderId="21" applyNumberFormat="0" applyFont="0" applyAlignment="0" applyProtection="0"/>
    <xf numFmtId="0" fontId="21" fillId="7" borderId="21" applyNumberFormat="0" applyFont="0" applyAlignment="0" applyProtection="0"/>
    <xf numFmtId="0" fontId="21" fillId="7" borderId="21" applyNumberFormat="0" applyFont="0" applyAlignment="0" applyProtection="0"/>
    <xf numFmtId="0" fontId="16" fillId="7" borderId="21" applyNumberFormat="0" applyFont="0" applyAlignment="0" applyProtection="0"/>
    <xf numFmtId="0" fontId="75" fillId="7" borderId="21" applyNumberFormat="0" applyFont="0" applyAlignment="0" applyProtection="0"/>
    <xf numFmtId="9" fontId="39" fillId="0" borderId="0" applyFont="0" applyFill="0" applyBorder="0" applyAlignment="0" applyProtection="0"/>
    <xf numFmtId="0" fontId="5" fillId="7" borderId="21" applyNumberFormat="0" applyFont="0" applyAlignment="0" applyProtection="0"/>
    <xf numFmtId="0" fontId="21" fillId="7" borderId="21" applyNumberFormat="0" applyFont="0" applyAlignment="0" applyProtection="0"/>
    <xf numFmtId="0" fontId="18" fillId="7" borderId="21" applyNumberFormat="0" applyFon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24" borderId="22"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0" fillId="0" borderId="0" applyFill="0">
      <alignment vertical="justify"/>
    </xf>
    <xf numFmtId="0" fontId="41" fillId="50" borderId="0" applyNumberFormat="0" applyBorder="0" applyAlignment="0" applyProtection="0"/>
    <xf numFmtId="0" fontId="41" fillId="50"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61" fillId="0" borderId="20" applyNumberFormat="0" applyFill="0" applyAlignment="0" applyProtection="0"/>
    <xf numFmtId="0" fontId="61" fillId="0" borderId="20" applyNumberFormat="0" applyFill="0" applyAlignment="0" applyProtection="0"/>
    <xf numFmtId="0" fontId="46" fillId="26" borderId="15" applyNumberFormat="0" applyAlignment="0" applyProtection="0"/>
    <xf numFmtId="0" fontId="46" fillId="26" borderId="15" applyNumberFormat="0" applyAlignment="0" applyProtection="0"/>
    <xf numFmtId="0" fontId="62" fillId="49" borderId="6" applyNumberFormat="0" applyAlignment="0" applyProtection="0"/>
    <xf numFmtId="0" fontId="62" fillId="49" borderId="6" applyNumberFormat="0" applyAlignment="0" applyProtection="0"/>
    <xf numFmtId="0" fontId="47" fillId="6" borderId="0" applyNumberFormat="0" applyBorder="0" applyAlignment="0" applyProtection="0"/>
    <xf numFmtId="0" fontId="47" fillId="6" borderId="0" applyNumberFormat="0" applyBorder="0" applyAlignment="0" applyProtection="0"/>
    <xf numFmtId="0" fontId="5" fillId="0" borderId="0"/>
    <xf numFmtId="0" fontId="5" fillId="0" borderId="0"/>
    <xf numFmtId="0" fontId="40" fillId="0" borderId="29">
      <alignment horizontal="left" vertical="top" wrapText="1"/>
    </xf>
    <xf numFmtId="0" fontId="40" fillId="0" borderId="29">
      <alignment horizontal="left" vertical="top" wrapText="1"/>
    </xf>
    <xf numFmtId="0" fontId="40" fillId="0" borderId="29">
      <alignment horizontal="left" vertical="top" wrapText="1"/>
    </xf>
    <xf numFmtId="0" fontId="40" fillId="0" borderId="30">
      <alignment horizontal="left" vertical="top" wrapText="1"/>
    </xf>
    <xf numFmtId="0" fontId="40" fillId="0" borderId="30">
      <alignment horizontal="left" vertical="top" wrapText="1"/>
    </xf>
    <xf numFmtId="0" fontId="40" fillId="0" borderId="30">
      <alignment horizontal="left" vertical="top" wrapText="1"/>
    </xf>
    <xf numFmtId="0" fontId="49" fillId="0" borderId="31" applyNumberFormat="0" applyFill="0" applyAlignment="0" applyProtection="0"/>
    <xf numFmtId="186" fontId="66" fillId="0" borderId="32">
      <protection locked="0"/>
    </xf>
    <xf numFmtId="0" fontId="49" fillId="0" borderId="31" applyNumberFormat="0" applyFill="0" applyAlignment="0" applyProtection="0"/>
    <xf numFmtId="186" fontId="65" fillId="0" borderId="32">
      <protection locked="0"/>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2" fontId="7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5" fillId="0" borderId="0" applyFont="0" applyFill="0" applyBorder="0" applyAlignment="0" applyProtection="0"/>
    <xf numFmtId="165" fontId="21"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82" fontId="75" fillId="0" borderId="0" applyFont="0" applyFill="0" applyBorder="0" applyAlignment="0" applyProtection="0"/>
    <xf numFmtId="173" fontId="16" fillId="0" borderId="0" applyFont="0" applyFill="0" applyBorder="0" applyAlignment="0" applyProtection="0"/>
    <xf numFmtId="188" fontId="5"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88" fontId="5" fillId="0" borderId="0" applyFont="0" applyFill="0" applyBorder="0" applyAlignment="0" applyProtection="0"/>
    <xf numFmtId="43" fontId="18" fillId="0" borderId="0" applyFont="0" applyFill="0" applyBorder="0" applyAlignment="0" applyProtection="0"/>
    <xf numFmtId="173" fontId="16" fillId="0" borderId="0" applyFont="0" applyFill="0" applyBorder="0" applyAlignment="0" applyProtection="0"/>
    <xf numFmtId="167" fontId="16" fillId="0" borderId="0" applyFont="0" applyFill="0" applyBorder="0" applyAlignment="0" applyProtection="0"/>
    <xf numFmtId="188" fontId="5"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6" fontId="5" fillId="0" borderId="0" applyFont="0" applyFill="0" applyBorder="0" applyAlignment="0" applyProtection="0"/>
    <xf numFmtId="43" fontId="1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6" fontId="21" fillId="0" borderId="0" applyFont="0" applyFill="0" applyBorder="0" applyAlignment="0" applyProtection="0"/>
    <xf numFmtId="166" fontId="5" fillId="0" borderId="0" applyFont="0" applyFill="0" applyBorder="0" applyAlignment="0" applyProtection="0"/>
    <xf numFmtId="167" fontId="16"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18"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6" fontId="16" fillId="0" borderId="0" applyFont="0" applyFill="0" applyBorder="0" applyAlignment="0" applyProtection="0"/>
    <xf numFmtId="173" fontId="1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7" fontId="16" fillId="0" borderId="0" applyFont="0" applyFill="0" applyBorder="0" applyAlignment="0" applyProtection="0"/>
    <xf numFmtId="166" fontId="5" fillId="0" borderId="0" applyFont="0" applyFill="0" applyBorder="0" applyAlignment="0" applyProtection="0"/>
    <xf numFmtId="173" fontId="18" fillId="0" borderId="0" applyFont="0" applyFill="0" applyBorder="0" applyAlignment="0" applyProtection="0"/>
    <xf numFmtId="164" fontId="16"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166" fontId="21" fillId="0" borderId="0" applyFont="0" applyFill="0" applyBorder="0" applyAlignment="0" applyProtection="0"/>
    <xf numFmtId="16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89" fontId="18" fillId="0" borderId="0" applyFont="0" applyFill="0" applyBorder="0" applyAlignment="0" applyProtection="0"/>
    <xf numFmtId="164" fontId="18" fillId="0" borderId="0" applyFont="0" applyFill="0" applyBorder="0" applyAlignment="0" applyProtection="0"/>
    <xf numFmtId="166" fontId="9" fillId="0" borderId="0" applyFont="0" applyFill="0" applyBorder="0" applyAlignment="0" applyProtection="0"/>
    <xf numFmtId="164" fontId="18" fillId="0" borderId="0" applyFont="0" applyFill="0" applyBorder="0" applyAlignment="0" applyProtection="0"/>
    <xf numFmtId="166" fontId="16" fillId="0" borderId="0" applyFont="0" applyFill="0" applyBorder="0" applyAlignment="0" applyProtection="0"/>
    <xf numFmtId="166" fontId="9"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166" fontId="21" fillId="0" borderId="0" applyFont="0" applyFill="0" applyBorder="0" applyAlignment="0" applyProtection="0"/>
    <xf numFmtId="166" fontId="7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0" fontId="48" fillId="9" borderId="6" applyNumberFormat="0" applyAlignment="0" applyProtection="0"/>
    <xf numFmtId="0" fontId="48" fillId="9" borderId="6" applyNumberFormat="0" applyAlignment="0" applyProtection="0"/>
    <xf numFmtId="0" fontId="49" fillId="0" borderId="23" applyNumberFormat="0" applyFill="0" applyAlignment="0" applyProtection="0"/>
    <xf numFmtId="0" fontId="49" fillId="0" borderId="23" applyNumberFormat="0" applyFill="0" applyAlignment="0" applyProtection="0"/>
    <xf numFmtId="43" fontId="1" fillId="0" borderId="0" applyFont="0" applyFill="0" applyBorder="0" applyAlignment="0" applyProtection="0"/>
    <xf numFmtId="0" fontId="16" fillId="0" borderId="0"/>
    <xf numFmtId="44" fontId="16" fillId="0" borderId="0" applyFont="0" applyFill="0" applyBorder="0" applyAlignment="0" applyProtection="0"/>
    <xf numFmtId="0" fontId="18" fillId="0" borderId="0"/>
    <xf numFmtId="0" fontId="18" fillId="0" borderId="0" applyFont="0" applyFill="0" applyBorder="0" applyAlignment="0" applyProtection="0"/>
    <xf numFmtId="0" fontId="16" fillId="0" borderId="0"/>
    <xf numFmtId="0" fontId="18" fillId="0" borderId="0" applyFont="0" applyFill="0" applyBorder="0" applyAlignment="0" applyProtection="0"/>
    <xf numFmtId="0" fontId="88" fillId="0" borderId="0"/>
    <xf numFmtId="0" fontId="16" fillId="0" borderId="0"/>
    <xf numFmtId="0" fontId="16" fillId="0" borderId="0"/>
    <xf numFmtId="37" fontId="29" fillId="0" borderId="0"/>
  </cellStyleXfs>
  <cellXfs count="582">
    <xf numFmtId="0" fontId="0" fillId="0" borderId="0" xfId="0"/>
    <xf numFmtId="0" fontId="0" fillId="2" borderId="0" xfId="0"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right"/>
    </xf>
    <xf numFmtId="4" fontId="0" fillId="2" borderId="0" xfId="0" applyNumberFormat="1" applyFill="1"/>
    <xf numFmtId="169" fontId="0" fillId="2" borderId="0" xfId="0" applyNumberFormat="1" applyFill="1"/>
    <xf numFmtId="0" fontId="10" fillId="2" borderId="0" xfId="0" applyFont="1" applyFill="1"/>
    <xf numFmtId="169" fontId="5" fillId="2" borderId="0" xfId="0" applyNumberFormat="1" applyFont="1" applyFill="1"/>
    <xf numFmtId="168" fontId="5" fillId="2" borderId="0" xfId="0" applyNumberFormat="1" applyFont="1" applyFill="1" applyAlignment="1">
      <alignment horizontal="right"/>
    </xf>
    <xf numFmtId="168" fontId="5" fillId="2" borderId="0" xfId="0" applyNumberFormat="1" applyFont="1" applyFill="1"/>
    <xf numFmtId="171" fontId="0" fillId="2" borderId="0" xfId="0" applyNumberFormat="1" applyFill="1"/>
    <xf numFmtId="176" fontId="0" fillId="2" borderId="0" xfId="0" applyNumberFormat="1" applyFill="1"/>
    <xf numFmtId="0" fontId="10" fillId="0" borderId="0" xfId="2" applyFont="1"/>
    <xf numFmtId="0" fontId="3" fillId="0" borderId="0" xfId="0" applyFont="1" applyAlignment="1">
      <alignment horizontal="left" vertical="top" wrapText="1"/>
    </xf>
    <xf numFmtId="0" fontId="5" fillId="0" borderId="0" xfId="0" applyFont="1" applyAlignment="1">
      <alignment horizontal="right"/>
    </xf>
    <xf numFmtId="169" fontId="5" fillId="0" borderId="0" xfId="0" applyNumberFormat="1" applyFont="1"/>
    <xf numFmtId="168" fontId="5" fillId="0" borderId="0" xfId="0" applyNumberFormat="1" applyFont="1" applyAlignment="1">
      <alignment horizontal="right"/>
    </xf>
    <xf numFmtId="168" fontId="5" fillId="0" borderId="0" xfId="0" applyNumberFormat="1" applyFont="1"/>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xf numFmtId="170" fontId="6" fillId="0" borderId="0" xfId="13" applyNumberFormat="1" applyFont="1" applyAlignment="1">
      <alignment horizontal="center" vertical="top"/>
    </xf>
    <xf numFmtId="0" fontId="0" fillId="0" borderId="0" xfId="0" applyAlignment="1">
      <alignment horizontal="right"/>
    </xf>
    <xf numFmtId="0" fontId="0" fillId="0" borderId="0" xfId="0" applyAlignment="1">
      <alignment vertical="top"/>
    </xf>
    <xf numFmtId="0" fontId="8" fillId="0" borderId="0" xfId="0" applyFont="1" applyAlignment="1">
      <alignment vertical="top"/>
    </xf>
    <xf numFmtId="171" fontId="0" fillId="0" borderId="0" xfId="0" applyNumberFormat="1"/>
    <xf numFmtId="0" fontId="9" fillId="0" borderId="0" xfId="0" applyFont="1" applyAlignment="1">
      <alignment vertical="top"/>
    </xf>
    <xf numFmtId="0" fontId="7" fillId="0" borderId="0" xfId="0" applyFont="1" applyAlignment="1">
      <alignment vertical="top"/>
    </xf>
    <xf numFmtId="176" fontId="3" fillId="0" borderId="0" xfId="0" applyNumberFormat="1" applyFont="1"/>
    <xf numFmtId="176" fontId="0" fillId="0" borderId="0" xfId="0" applyNumberFormat="1"/>
    <xf numFmtId="169" fontId="10" fillId="0" borderId="0" xfId="38" applyNumberFormat="1" applyFont="1" applyAlignment="1">
      <alignment horizontal="right"/>
    </xf>
    <xf numFmtId="4" fontId="10" fillId="0" borderId="0" xfId="38" applyNumberFormat="1" applyFont="1" applyAlignment="1">
      <alignment horizontal="right"/>
    </xf>
    <xf numFmtId="0" fontId="21" fillId="0" borderId="0" xfId="0" applyFont="1" applyAlignment="1">
      <alignment vertical="top" wrapText="1"/>
    </xf>
    <xf numFmtId="0" fontId="21" fillId="0" borderId="0" xfId="36" applyAlignment="1">
      <alignment vertical="top" wrapText="1"/>
    </xf>
    <xf numFmtId="0" fontId="21" fillId="0" borderId="0" xfId="36" applyAlignment="1">
      <alignment horizontal="right" wrapText="1"/>
    </xf>
    <xf numFmtId="169" fontId="21" fillId="0" borderId="0" xfId="36" applyNumberFormat="1" applyAlignment="1">
      <alignment horizontal="right" wrapText="1"/>
    </xf>
    <xf numFmtId="4" fontId="21" fillId="0" borderId="0" xfId="36" applyNumberFormat="1" applyAlignment="1" applyProtection="1">
      <alignment horizontal="right" wrapText="1"/>
      <protection locked="0"/>
    </xf>
    <xf numFmtId="0" fontId="21" fillId="0" borderId="0" xfId="31" applyAlignment="1">
      <alignment wrapText="1"/>
    </xf>
    <xf numFmtId="0" fontId="0" fillId="0" borderId="0" xfId="0" applyAlignment="1">
      <alignment vertical="top" wrapText="1"/>
    </xf>
    <xf numFmtId="0" fontId="0" fillId="0" borderId="0" xfId="0" applyAlignment="1">
      <alignment horizontal="right" vertical="top"/>
    </xf>
    <xf numFmtId="0" fontId="3" fillId="0" borderId="0" xfId="0" applyFont="1" applyAlignment="1">
      <alignment horizontal="right" vertical="top"/>
    </xf>
    <xf numFmtId="179" fontId="21" fillId="0" borderId="0" xfId="0" applyNumberFormat="1" applyFont="1" applyAlignment="1">
      <alignment horizontal="left" wrapText="1"/>
    </xf>
    <xf numFmtId="0" fontId="21" fillId="0" borderId="0" xfId="0" quotePrefix="1" applyFont="1" applyAlignment="1">
      <alignment vertical="top" wrapText="1"/>
    </xf>
    <xf numFmtId="4" fontId="5" fillId="2" borderId="0" xfId="0" applyNumberFormat="1" applyFont="1" applyFill="1"/>
    <xf numFmtId="0" fontId="5" fillId="2" borderId="0" xfId="0" applyFont="1" applyFill="1" applyAlignment="1">
      <alignment horizontal="left" vertical="top" wrapText="1"/>
    </xf>
    <xf numFmtId="4" fontId="5" fillId="2" borderId="0" xfId="0" applyNumberFormat="1" applyFont="1" applyFill="1" applyAlignment="1">
      <alignment horizontal="right"/>
    </xf>
    <xf numFmtId="0" fontId="21" fillId="0" borderId="0" xfId="0" applyFont="1" applyAlignment="1">
      <alignment wrapText="1"/>
    </xf>
    <xf numFmtId="0" fontId="10" fillId="2" borderId="0" xfId="2" applyFont="1" applyFill="1"/>
    <xf numFmtId="169" fontId="10" fillId="2" borderId="0" xfId="38" applyNumberFormat="1" applyFont="1" applyFill="1" applyAlignment="1">
      <alignment horizontal="right"/>
    </xf>
    <xf numFmtId="4" fontId="10" fillId="2" borderId="0" xfId="38" applyNumberFormat="1" applyFont="1" applyFill="1" applyAlignment="1">
      <alignment horizontal="right"/>
    </xf>
    <xf numFmtId="0" fontId="5" fillId="2" borderId="0" xfId="0" applyFont="1" applyFill="1" applyAlignment="1">
      <alignment horizontal="right"/>
    </xf>
    <xf numFmtId="0" fontId="5" fillId="2" borderId="0" xfId="0" applyFont="1" applyFill="1" applyAlignment="1">
      <alignment vertical="center"/>
    </xf>
    <xf numFmtId="0" fontId="5" fillId="2" borderId="0" xfId="0" applyFont="1" applyFill="1" applyAlignment="1">
      <alignment horizontal="center" vertical="top"/>
    </xf>
    <xf numFmtId="0" fontId="10" fillId="2" borderId="0" xfId="0" applyFont="1" applyFill="1" applyAlignment="1">
      <alignment horizontal="right"/>
    </xf>
    <xf numFmtId="0" fontId="0" fillId="2" borderId="0" xfId="0" applyFill="1" applyAlignment="1">
      <alignment vertical="center"/>
    </xf>
    <xf numFmtId="0" fontId="23" fillId="0" borderId="0" xfId="0" applyFont="1" applyAlignment="1">
      <alignment horizontal="center"/>
    </xf>
    <xf numFmtId="171" fontId="23" fillId="0" borderId="0" xfId="0" applyNumberFormat="1" applyFont="1" applyAlignment="1">
      <alignment horizontal="right"/>
    </xf>
    <xf numFmtId="171" fontId="14" fillId="0" borderId="0" xfId="0" applyNumberFormat="1" applyFont="1"/>
    <xf numFmtId="0" fontId="3" fillId="0" borderId="0" xfId="0" applyFont="1" applyAlignment="1">
      <alignment horizontal="right"/>
    </xf>
    <xf numFmtId="0" fontId="0" fillId="0" borderId="2" xfId="0" applyBorder="1" applyAlignment="1">
      <alignment vertical="top"/>
    </xf>
    <xf numFmtId="171" fontId="23" fillId="0" borderId="0" xfId="0" applyNumberFormat="1" applyFont="1"/>
    <xf numFmtId="170" fontId="25" fillId="0" borderId="0" xfId="2" applyNumberFormat="1" applyFont="1" applyAlignment="1">
      <alignment horizontal="center"/>
    </xf>
    <xf numFmtId="171" fontId="0" fillId="0" borderId="2" xfId="0" applyNumberFormat="1" applyBorder="1"/>
    <xf numFmtId="0" fontId="16" fillId="0" borderId="0" xfId="0" applyFont="1" applyAlignment="1">
      <alignment wrapText="1"/>
    </xf>
    <xf numFmtId="0" fontId="21" fillId="0" borderId="0" xfId="31"/>
    <xf numFmtId="0" fontId="21" fillId="0" borderId="0" xfId="31" applyAlignment="1">
      <alignment horizontal="right"/>
    </xf>
    <xf numFmtId="170" fontId="21" fillId="0" borderId="0" xfId="9" applyNumberFormat="1" applyFont="1" applyAlignment="1">
      <alignment horizontal="right" vertical="top" wrapText="1"/>
    </xf>
    <xf numFmtId="170" fontId="6" fillId="0" borderId="0" xfId="13" applyNumberFormat="1" applyFont="1" applyFill="1" applyAlignment="1">
      <alignment horizontal="center" vertical="top"/>
    </xf>
    <xf numFmtId="0" fontId="0" fillId="0" borderId="0" xfId="0" applyFill="1" applyAlignment="1">
      <alignment horizontal="left" vertical="top" wrapText="1"/>
    </xf>
    <xf numFmtId="0" fontId="5" fillId="0" borderId="0" xfId="0" applyFont="1" applyFill="1" applyAlignment="1">
      <alignment horizontal="right" wrapText="1"/>
    </xf>
    <xf numFmtId="169" fontId="5" fillId="0" borderId="0" xfId="0" applyNumberFormat="1" applyFont="1" applyFill="1"/>
    <xf numFmtId="4" fontId="5" fillId="0" borderId="0" xfId="0" applyNumberFormat="1" applyFont="1" applyFill="1" applyAlignment="1">
      <alignment horizontal="right"/>
    </xf>
    <xf numFmtId="4" fontId="5" fillId="0" borderId="0" xfId="0" applyNumberFormat="1" applyFont="1" applyFill="1"/>
    <xf numFmtId="0" fontId="0" fillId="0" borderId="0" xfId="0" applyAlignment="1">
      <alignment wrapText="1"/>
    </xf>
    <xf numFmtId="0" fontId="8" fillId="0" borderId="0" xfId="0" applyFont="1" applyFill="1" applyAlignment="1">
      <alignment horizontal="center" vertical="top"/>
    </xf>
    <xf numFmtId="0" fontId="8" fillId="0" borderId="0" xfId="0" applyFont="1" applyFill="1" applyAlignment="1">
      <alignment horizontal="left" vertical="top"/>
    </xf>
    <xf numFmtId="0" fontId="9" fillId="0" borderId="0" xfId="0" applyFont="1" applyFill="1" applyAlignment="1">
      <alignment horizontal="right"/>
    </xf>
    <xf numFmtId="169" fontId="9" fillId="0" borderId="0" xfId="0" applyNumberFormat="1" applyFont="1" applyFill="1"/>
    <xf numFmtId="168" fontId="9" fillId="0" borderId="0" xfId="0" applyNumberFormat="1" applyFont="1" applyFill="1" applyAlignment="1">
      <alignment horizontal="right"/>
    </xf>
    <xf numFmtId="168" fontId="9" fillId="0" borderId="0" xfId="0" applyNumberFormat="1" applyFont="1" applyFill="1"/>
    <xf numFmtId="0" fontId="9" fillId="0" borderId="0" xfId="0" applyFont="1" applyFill="1"/>
    <xf numFmtId="172" fontId="16" fillId="0" borderId="0" xfId="12" applyNumberFormat="1" applyFill="1"/>
    <xf numFmtId="0" fontId="6" fillId="0" borderId="3"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4" xfId="0" applyFont="1" applyFill="1" applyBorder="1" applyAlignment="1">
      <alignment horizontal="right"/>
    </xf>
    <xf numFmtId="169" fontId="6"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168" fontId="6" fillId="0" borderId="5" xfId="0" applyNumberFormat="1" applyFont="1" applyFill="1" applyBorder="1" applyAlignment="1">
      <alignment horizontal="right"/>
    </xf>
    <xf numFmtId="0" fontId="5" fillId="0" borderId="0" xfId="0" applyFont="1" applyFill="1" applyAlignment="1">
      <alignment horizontal="center"/>
    </xf>
    <xf numFmtId="0" fontId="0" fillId="0" borderId="0" xfId="0" applyFill="1" applyAlignment="1">
      <alignment horizontal="center"/>
    </xf>
    <xf numFmtId="0" fontId="6" fillId="0" borderId="0" xfId="0" applyFont="1" applyFill="1" applyAlignment="1">
      <alignment horizontal="center" vertical="top"/>
    </xf>
    <xf numFmtId="0" fontId="6" fillId="0" borderId="0" xfId="0" applyFont="1" applyFill="1" applyAlignment="1">
      <alignment horizontal="center" vertical="top" wrapText="1"/>
    </xf>
    <xf numFmtId="0" fontId="6" fillId="0" borderId="0" xfId="0" applyFont="1" applyFill="1" applyAlignment="1">
      <alignment horizontal="right"/>
    </xf>
    <xf numFmtId="169" fontId="6" fillId="0" borderId="0" xfId="0" applyNumberFormat="1" applyFont="1" applyFill="1" applyAlignment="1">
      <alignment horizontal="right"/>
    </xf>
    <xf numFmtId="168" fontId="6" fillId="0" borderId="0" xfId="0" applyNumberFormat="1" applyFont="1" applyFill="1" applyAlignment="1">
      <alignment horizontal="right"/>
    </xf>
    <xf numFmtId="0" fontId="3" fillId="0" borderId="0" xfId="0" applyFont="1" applyFill="1" applyAlignment="1">
      <alignment horizontal="center" vertical="top"/>
    </xf>
    <xf numFmtId="0" fontId="3" fillId="0" borderId="0" xfId="0" applyFont="1" applyFill="1" applyAlignment="1">
      <alignment horizontal="left" vertical="top" wrapText="1"/>
    </xf>
    <xf numFmtId="0" fontId="5" fillId="0" borderId="0" xfId="0" applyFont="1" applyFill="1" applyAlignment="1">
      <alignment horizontal="right"/>
    </xf>
    <xf numFmtId="168" fontId="5" fillId="0" borderId="0" xfId="0" applyNumberFormat="1" applyFont="1" applyFill="1" applyAlignment="1">
      <alignment horizontal="right"/>
    </xf>
    <xf numFmtId="168" fontId="5" fillId="0" borderId="0" xfId="0" applyNumberFormat="1" applyFont="1" applyFill="1"/>
    <xf numFmtId="0" fontId="0" fillId="0" borderId="0" xfId="0" applyFill="1"/>
    <xf numFmtId="170" fontId="6" fillId="0" borderId="0" xfId="12" applyNumberFormat="1" applyFont="1" applyFill="1" applyAlignment="1">
      <alignment horizontal="center" vertical="top"/>
    </xf>
    <xf numFmtId="0" fontId="10" fillId="0" borderId="0" xfId="13" applyNumberFormat="1" applyFont="1" applyFill="1" applyAlignment="1">
      <alignment horizontal="left" wrapText="1"/>
    </xf>
    <xf numFmtId="169" fontId="10" fillId="0" borderId="0" xfId="0" applyNumberFormat="1" applyFont="1" applyFill="1" applyAlignment="1">
      <alignment horizontal="right"/>
    </xf>
    <xf numFmtId="169" fontId="16" fillId="0" borderId="0" xfId="2" applyNumberFormat="1" applyFont="1" applyFill="1" applyAlignment="1">
      <alignment horizontal="right"/>
    </xf>
    <xf numFmtId="4" fontId="0" fillId="0" borderId="0" xfId="0" applyNumberFormat="1" applyFill="1"/>
    <xf numFmtId="4" fontId="16" fillId="0" borderId="0" xfId="0" applyNumberFormat="1" applyFont="1" applyFill="1"/>
    <xf numFmtId="0" fontId="5" fillId="0" borderId="0" xfId="0" applyFont="1" applyFill="1" applyAlignment="1">
      <alignment horizontal="center" vertical="top"/>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169" fontId="5" fillId="0" borderId="0" xfId="0" applyNumberFormat="1" applyFont="1" applyFill="1" applyAlignment="1">
      <alignment horizontal="right"/>
    </xf>
    <xf numFmtId="0" fontId="5" fillId="0" borderId="0" xfId="0" applyFont="1" applyFill="1"/>
    <xf numFmtId="169" fontId="10" fillId="0" borderId="0" xfId="0" applyNumberFormat="1" applyFont="1" applyFill="1"/>
    <xf numFmtId="0" fontId="5" fillId="0" borderId="0" xfId="0" applyFont="1" applyFill="1" applyAlignment="1">
      <alignment vertical="top" wrapText="1"/>
    </xf>
    <xf numFmtId="0" fontId="5" fillId="0" borderId="0" xfId="15" applyNumberFormat="1" applyFont="1" applyFill="1" applyAlignment="1">
      <alignment horizontal="right"/>
    </xf>
    <xf numFmtId="4" fontId="5" fillId="0" borderId="0" xfId="8" applyNumberFormat="1" applyFont="1" applyFill="1" applyAlignment="1">
      <alignment horizontal="right"/>
    </xf>
    <xf numFmtId="0" fontId="0" fillId="0" borderId="0" xfId="0" quotePrefix="1" applyFill="1" applyAlignment="1">
      <alignment horizontal="center"/>
    </xf>
    <xf numFmtId="0" fontId="5" fillId="0" borderId="0" xfId="25" applyFont="1" applyFill="1" applyAlignment="1">
      <alignment horizontal="left" vertical="top" wrapText="1"/>
    </xf>
    <xf numFmtId="169" fontId="10" fillId="0" borderId="0" xfId="0" applyNumberFormat="1" applyFont="1" applyFill="1" applyAlignment="1">
      <alignment horizontal="right" wrapText="1"/>
    </xf>
    <xf numFmtId="4" fontId="10" fillId="0" borderId="0" xfId="0" applyNumberFormat="1" applyFont="1" applyFill="1" applyAlignment="1">
      <alignment horizontal="right"/>
    </xf>
    <xf numFmtId="170" fontId="6" fillId="0" borderId="0" xfId="17" applyNumberFormat="1" applyFont="1" applyFill="1" applyBorder="1" applyAlignment="1">
      <alignment horizontal="center" vertical="top"/>
    </xf>
    <xf numFmtId="0" fontId="5" fillId="0" borderId="0" xfId="0" applyFont="1" applyFill="1" applyAlignment="1">
      <alignment horizontal="left" vertical="center" wrapText="1"/>
    </xf>
    <xf numFmtId="0" fontId="31" fillId="0" borderId="0" xfId="0" applyFont="1" applyFill="1"/>
    <xf numFmtId="0" fontId="14" fillId="0" borderId="0" xfId="0" applyFont="1" applyFill="1" applyAlignment="1">
      <alignment horizontal="left" vertical="top" wrapText="1"/>
    </xf>
    <xf numFmtId="0" fontId="0" fillId="0" borderId="0" xfId="0" applyFill="1" applyAlignment="1">
      <alignment horizontal="right"/>
    </xf>
    <xf numFmtId="169" fontId="0" fillId="0" borderId="0" xfId="0" applyNumberFormat="1" applyFill="1"/>
    <xf numFmtId="168" fontId="0" fillId="0" borderId="0" xfId="0" applyNumberFormat="1" applyFill="1" applyAlignment="1">
      <alignment horizontal="right"/>
    </xf>
    <xf numFmtId="168" fontId="14" fillId="0" borderId="1" xfId="0" applyNumberFormat="1" applyFont="1" applyFill="1" applyBorder="1"/>
    <xf numFmtId="170" fontId="3" fillId="0" borderId="0" xfId="13" applyNumberFormat="1" applyFont="1" applyFill="1" applyAlignment="1">
      <alignment horizontal="center" vertical="top"/>
    </xf>
    <xf numFmtId="178" fontId="5" fillId="0" borderId="0" xfId="0" applyNumberFormat="1" applyFont="1" applyFill="1"/>
    <xf numFmtId="4" fontId="3" fillId="0" borderId="1" xfId="0" applyNumberFormat="1" applyFont="1" applyFill="1" applyBorder="1"/>
    <xf numFmtId="0" fontId="0" fillId="0" borderId="0" xfId="0" applyFill="1" applyAlignment="1">
      <alignment horizontal="center" vertical="top"/>
    </xf>
    <xf numFmtId="0" fontId="0" fillId="0" borderId="0" xfId="0" applyFill="1" applyAlignment="1">
      <alignment vertical="top"/>
    </xf>
    <xf numFmtId="9" fontId="0" fillId="0" borderId="0" xfId="43" applyFont="1" applyFill="1"/>
    <xf numFmtId="0" fontId="17" fillId="0" borderId="0" xfId="0" applyFont="1" applyFill="1" applyAlignment="1">
      <alignment horizontal="left" vertical="top" wrapText="1"/>
    </xf>
    <xf numFmtId="4" fontId="3" fillId="0" borderId="0" xfId="0" applyNumberFormat="1" applyFont="1" applyFill="1"/>
    <xf numFmtId="170" fontId="0" fillId="0" borderId="0" xfId="0" applyNumberFormat="1" applyFill="1" applyAlignment="1">
      <alignment horizontal="center"/>
    </xf>
    <xf numFmtId="0" fontId="0" fillId="0" borderId="2" xfId="0" applyFill="1" applyBorder="1" applyAlignment="1">
      <alignment horizontal="left" vertical="top" wrapText="1"/>
    </xf>
    <xf numFmtId="0" fontId="0" fillId="0" borderId="2" xfId="0" applyFill="1" applyBorder="1" applyAlignment="1">
      <alignment horizontal="right"/>
    </xf>
    <xf numFmtId="169" fontId="5" fillId="0" borderId="2" xfId="13" applyNumberFormat="1" applyFont="1" applyFill="1" applyBorder="1" applyAlignment="1">
      <alignment vertical="center"/>
    </xf>
    <xf numFmtId="4" fontId="0" fillId="0" borderId="2" xfId="0" applyNumberFormat="1" applyFill="1" applyBorder="1"/>
    <xf numFmtId="0" fontId="14" fillId="0" borderId="3" xfId="0" applyFont="1" applyFill="1" applyBorder="1" applyAlignment="1">
      <alignment vertical="top"/>
    </xf>
    <xf numFmtId="0" fontId="0" fillId="0" borderId="4" xfId="0" applyFill="1" applyBorder="1" applyAlignment="1">
      <alignment horizontal="right"/>
    </xf>
    <xf numFmtId="169" fontId="14" fillId="0" borderId="4" xfId="0" applyNumberFormat="1" applyFont="1" applyFill="1" applyBorder="1"/>
    <xf numFmtId="4" fontId="0" fillId="0" borderId="4" xfId="0" applyNumberFormat="1" applyFill="1" applyBorder="1"/>
    <xf numFmtId="4" fontId="14" fillId="0" borderId="1" xfId="0" applyNumberFormat="1" applyFont="1" applyFill="1" applyBorder="1"/>
    <xf numFmtId="4" fontId="9" fillId="0" borderId="0" xfId="0" applyNumberFormat="1" applyFont="1" applyFill="1" applyAlignment="1">
      <alignment horizontal="right"/>
    </xf>
    <xf numFmtId="4" fontId="9" fillId="0" borderId="0" xfId="0" applyNumberFormat="1" applyFont="1" applyFill="1"/>
    <xf numFmtId="0" fontId="76" fillId="0" borderId="0" xfId="0" applyFont="1" applyFill="1"/>
    <xf numFmtId="4" fontId="6" fillId="0" borderId="4" xfId="0" applyNumberFormat="1" applyFont="1" applyFill="1" applyBorder="1" applyAlignment="1">
      <alignment horizontal="right"/>
    </xf>
    <xf numFmtId="4" fontId="6" fillId="0" borderId="5" xfId="0" applyNumberFormat="1" applyFont="1" applyFill="1" applyBorder="1" applyAlignment="1">
      <alignment horizontal="right"/>
    </xf>
    <xf numFmtId="4" fontId="6" fillId="0" borderId="0" xfId="0" applyNumberFormat="1" applyFont="1" applyFill="1" applyAlignment="1">
      <alignment horizontal="right"/>
    </xf>
    <xf numFmtId="4" fontId="0" fillId="0" borderId="0" xfId="0" applyNumberFormat="1" applyFill="1" applyAlignment="1">
      <alignment horizontal="right"/>
    </xf>
    <xf numFmtId="4" fontId="14" fillId="0" borderId="0" xfId="0" applyNumberFormat="1" applyFont="1" applyFill="1"/>
    <xf numFmtId="180" fontId="0" fillId="0" borderId="0" xfId="0" applyNumberFormat="1" applyFill="1"/>
    <xf numFmtId="4" fontId="5" fillId="0" borderId="0" xfId="12" applyNumberFormat="1" applyFont="1" applyFill="1"/>
    <xf numFmtId="169" fontId="26" fillId="0" borderId="0" xfId="0" applyNumberFormat="1" applyFont="1" applyFill="1"/>
    <xf numFmtId="170" fontId="6" fillId="0" borderId="0" xfId="17" applyNumberFormat="1" applyFont="1" applyFill="1" applyAlignment="1">
      <alignment horizontal="center" vertical="top"/>
    </xf>
    <xf numFmtId="0" fontId="5" fillId="0" borderId="0" xfId="23" applyNumberFormat="1" applyFont="1" applyFill="1" applyAlignment="1">
      <alignment horizontal="left" vertical="top" wrapText="1"/>
    </xf>
    <xf numFmtId="169" fontId="5" fillId="0" borderId="0" xfId="23" applyNumberFormat="1" applyFont="1" applyFill="1" applyAlignment="1">
      <alignment horizontal="right"/>
    </xf>
    <xf numFmtId="4" fontId="5" fillId="0" borderId="0" xfId="23" applyNumberFormat="1" applyFont="1" applyFill="1" applyAlignment="1">
      <alignment horizontal="right"/>
    </xf>
    <xf numFmtId="0" fontId="0" fillId="0" borderId="0" xfId="0" quotePrefix="1" applyFill="1"/>
    <xf numFmtId="0" fontId="5" fillId="0" borderId="0" xfId="23" quotePrefix="1" applyNumberFormat="1" applyFont="1" applyFill="1" applyAlignment="1">
      <alignment horizontal="left" vertical="top" wrapText="1"/>
    </xf>
    <xf numFmtId="0" fontId="5" fillId="0" borderId="0" xfId="12" applyNumberFormat="1" applyFont="1" applyFill="1" applyAlignment="1">
      <alignment horizontal="left" vertical="top" wrapText="1"/>
    </xf>
    <xf numFmtId="174" fontId="5" fillId="0" borderId="0" xfId="12" applyNumberFormat="1" applyFont="1" applyFill="1"/>
    <xf numFmtId="4" fontId="5" fillId="0" borderId="0" xfId="12" applyNumberFormat="1" applyFont="1" applyFill="1" applyAlignment="1">
      <alignment horizontal="right"/>
    </xf>
    <xf numFmtId="0" fontId="81" fillId="0" borderId="0" xfId="0" quotePrefix="1" applyFont="1" applyFill="1"/>
    <xf numFmtId="0" fontId="26" fillId="0" borderId="0" xfId="0" applyFont="1" applyFill="1"/>
    <xf numFmtId="9" fontId="5" fillId="0" borderId="0" xfId="0" applyNumberFormat="1" applyFont="1" applyFill="1" applyAlignment="1">
      <alignment horizontal="right"/>
    </xf>
    <xf numFmtId="0" fontId="10" fillId="0" borderId="0" xfId="16" applyNumberFormat="1" applyFont="1" applyFill="1" applyBorder="1" applyAlignment="1">
      <alignment horizontal="left" vertical="top" wrapText="1"/>
    </xf>
    <xf numFmtId="0" fontId="10" fillId="0" borderId="0" xfId="13" applyNumberFormat="1" applyFont="1" applyFill="1" applyAlignment="1">
      <alignment horizontal="left" vertical="top" wrapText="1"/>
    </xf>
    <xf numFmtId="0" fontId="10" fillId="0" borderId="0" xfId="16" applyNumberFormat="1" applyFont="1" applyFill="1" applyAlignment="1">
      <alignment horizontal="left" vertical="top" wrapText="1"/>
    </xf>
    <xf numFmtId="170" fontId="6" fillId="0" borderId="0" xfId="28" applyNumberFormat="1" applyFont="1" applyFill="1" applyAlignment="1">
      <alignment horizontal="center" vertical="top"/>
    </xf>
    <xf numFmtId="170" fontId="6" fillId="0" borderId="0" xfId="14" applyNumberFormat="1" applyFont="1" applyFill="1" applyAlignment="1">
      <alignment horizontal="center" vertical="top"/>
    </xf>
    <xf numFmtId="0" fontId="10" fillId="0" borderId="0" xfId="0" applyFont="1" applyFill="1" applyAlignment="1">
      <alignment horizontal="left" vertical="top" wrapText="1"/>
    </xf>
    <xf numFmtId="0" fontId="10" fillId="0" borderId="0" xfId="0" quotePrefix="1" applyFont="1" applyFill="1" applyAlignment="1">
      <alignment horizontal="left" vertical="center" wrapText="1"/>
    </xf>
    <xf numFmtId="0" fontId="5" fillId="0" borderId="0" xfId="27" applyFont="1" applyFill="1" applyAlignment="1">
      <alignment horizontal="right"/>
    </xf>
    <xf numFmtId="4" fontId="5" fillId="0" borderId="0" xfId="27" applyNumberFormat="1" applyFont="1" applyFill="1" applyAlignment="1">
      <alignment horizontal="center"/>
    </xf>
    <xf numFmtId="177" fontId="5" fillId="0" borderId="0" xfId="27" applyNumberFormat="1" applyFont="1" applyFill="1" applyAlignment="1">
      <alignment horizontal="right"/>
    </xf>
    <xf numFmtId="177" fontId="16" fillId="0" borderId="0" xfId="0" applyNumberFormat="1" applyFont="1" applyFill="1"/>
    <xf numFmtId="0" fontId="32" fillId="0" borderId="0" xfId="0" applyFont="1" applyFill="1" applyAlignment="1">
      <alignment horizontal="left" vertical="top" wrapText="1"/>
    </xf>
    <xf numFmtId="0" fontId="10" fillId="0" borderId="0" xfId="0" applyFont="1" applyFill="1"/>
    <xf numFmtId="4" fontId="10" fillId="0" borderId="0" xfId="0" applyNumberFormat="1" applyFont="1" applyFill="1"/>
    <xf numFmtId="0" fontId="14" fillId="0" borderId="0" xfId="0" applyFont="1" applyFill="1" applyAlignment="1">
      <alignment horizontal="right" wrapText="1"/>
    </xf>
    <xf numFmtId="169" fontId="14" fillId="0" borderId="0" xfId="0" applyNumberFormat="1" applyFont="1" applyFill="1"/>
    <xf numFmtId="170" fontId="11" fillId="0" borderId="0" xfId="13" applyNumberFormat="1" applyFont="1" applyFill="1" applyAlignment="1">
      <alignment horizontal="center" vertical="top"/>
    </xf>
    <xf numFmtId="0" fontId="11" fillId="0" borderId="0" xfId="13" applyNumberFormat="1" applyFont="1" applyFill="1" applyAlignment="1">
      <alignment horizontal="left" vertical="top"/>
    </xf>
    <xf numFmtId="0" fontId="12" fillId="0" borderId="0" xfId="0" applyFont="1" applyFill="1" applyAlignment="1">
      <alignment horizontal="right"/>
    </xf>
    <xf numFmtId="169" fontId="12" fillId="0" borderId="0" xfId="13" applyNumberFormat="1" applyFont="1" applyFill="1" applyAlignment="1">
      <alignment horizontal="right"/>
    </xf>
    <xf numFmtId="4" fontId="12" fillId="0" borderId="0" xfId="13" applyNumberFormat="1" applyFont="1" applyFill="1" applyAlignment="1">
      <alignment horizontal="right"/>
    </xf>
    <xf numFmtId="0" fontId="3" fillId="0" borderId="0" xfId="13" applyNumberFormat="1" applyFont="1" applyFill="1" applyAlignment="1">
      <alignment horizontal="left" vertical="top" wrapText="1"/>
    </xf>
    <xf numFmtId="169" fontId="5" fillId="0" borderId="0" xfId="13" applyNumberFormat="1" applyFont="1" applyFill="1" applyAlignment="1">
      <alignment horizontal="right"/>
    </xf>
    <xf numFmtId="4" fontId="5" fillId="0" borderId="0" xfId="13" applyNumberFormat="1" applyFont="1" applyFill="1" applyAlignment="1">
      <alignment horizontal="right"/>
    </xf>
    <xf numFmtId="0" fontId="13" fillId="0" borderId="3" xfId="0" applyFont="1" applyFill="1" applyBorder="1" applyAlignment="1">
      <alignment horizontal="center" vertical="top"/>
    </xf>
    <xf numFmtId="0" fontId="5" fillId="0" borderId="0" xfId="13" applyNumberFormat="1" applyFont="1" applyFill="1" applyAlignment="1">
      <alignment horizontal="left" vertical="top" wrapText="1"/>
    </xf>
    <xf numFmtId="170" fontId="14" fillId="0" borderId="0" xfId="13" applyNumberFormat="1" applyFont="1" applyFill="1" applyAlignment="1">
      <alignment horizontal="center" vertical="top"/>
    </xf>
    <xf numFmtId="0" fontId="14" fillId="0" borderId="0" xfId="13" applyNumberFormat="1" applyFont="1" applyFill="1" applyAlignment="1">
      <alignment horizontal="left" vertical="top" wrapText="1"/>
    </xf>
    <xf numFmtId="0" fontId="10" fillId="0" borderId="0" xfId="0" applyFont="1" applyFill="1" applyAlignment="1">
      <alignment horizontal="right"/>
    </xf>
    <xf numFmtId="0" fontId="10" fillId="0" borderId="0" xfId="8" applyFont="1" applyFill="1" applyAlignment="1">
      <alignment horizontal="right"/>
    </xf>
    <xf numFmtId="0" fontId="0" fillId="0" borderId="0" xfId="0" applyFill="1" applyAlignment="1">
      <alignment vertical="center" wrapText="1"/>
    </xf>
    <xf numFmtId="0" fontId="38" fillId="0" borderId="0" xfId="0" applyFont="1" applyFill="1" applyAlignment="1">
      <alignment horizontal="right"/>
    </xf>
    <xf numFmtId="0" fontId="10" fillId="0" borderId="0" xfId="0" applyFont="1" applyFill="1" applyAlignment="1">
      <alignment vertical="top" wrapText="1"/>
    </xf>
    <xf numFmtId="9" fontId="10" fillId="0" borderId="0" xfId="0" applyNumberFormat="1" applyFont="1" applyFill="1" applyAlignment="1">
      <alignment horizontal="right"/>
    </xf>
    <xf numFmtId="169" fontId="10" fillId="0" borderId="0" xfId="13" applyNumberFormat="1" applyFont="1" applyFill="1" applyAlignment="1">
      <alignment horizontal="right"/>
    </xf>
    <xf numFmtId="4" fontId="10" fillId="0" borderId="0" xfId="13" applyNumberFormat="1" applyFont="1" applyFill="1" applyAlignment="1">
      <alignment horizontal="right"/>
    </xf>
    <xf numFmtId="169" fontId="10" fillId="0" borderId="0" xfId="2" applyNumberFormat="1" applyFont="1" applyFill="1" applyAlignment="1">
      <alignment horizontal="right"/>
    </xf>
    <xf numFmtId="4" fontId="10" fillId="0" borderId="0" xfId="2" applyNumberFormat="1" applyFont="1" applyFill="1" applyAlignment="1">
      <alignment horizontal="right"/>
    </xf>
    <xf numFmtId="4" fontId="10" fillId="0" borderId="0" xfId="16" applyNumberFormat="1" applyFont="1" applyFill="1" applyAlignment="1">
      <alignment horizontal="right"/>
    </xf>
    <xf numFmtId="0" fontId="10" fillId="0" borderId="0" xfId="2" applyFont="1" applyFill="1" applyAlignment="1">
      <alignment vertical="center"/>
    </xf>
    <xf numFmtId="0" fontId="10" fillId="0" borderId="0" xfId="2" applyFont="1" applyFill="1" applyAlignment="1">
      <alignment horizontal="right" vertical="center"/>
    </xf>
    <xf numFmtId="0" fontId="10" fillId="0" borderId="0" xfId="0" quotePrefix="1" applyFont="1" applyFill="1" applyAlignment="1">
      <alignment horizontal="left" vertical="top" wrapText="1"/>
    </xf>
    <xf numFmtId="169" fontId="10" fillId="0" borderId="0" xfId="23" applyNumberFormat="1" applyFont="1" applyFill="1" applyAlignment="1">
      <alignment horizontal="right"/>
    </xf>
    <xf numFmtId="0" fontId="10" fillId="0" borderId="0" xfId="2" quotePrefix="1" applyFont="1" applyFill="1" applyAlignment="1">
      <alignment horizontal="left" vertical="top" wrapText="1"/>
    </xf>
    <xf numFmtId="4" fontId="16" fillId="0" borderId="0" xfId="8" applyNumberFormat="1" applyFont="1" applyFill="1" applyAlignment="1">
      <alignment horizontal="right"/>
    </xf>
    <xf numFmtId="0" fontId="16" fillId="0" borderId="0" xfId="2" applyFont="1" applyFill="1"/>
    <xf numFmtId="0" fontId="16" fillId="0" borderId="0" xfId="2" applyFont="1" applyFill="1" applyAlignment="1">
      <alignment horizontal="right"/>
    </xf>
    <xf numFmtId="0" fontId="5" fillId="0" borderId="0" xfId="16" applyNumberFormat="1" applyFont="1" applyFill="1" applyAlignment="1">
      <alignment horizontal="left" vertical="top" wrapText="1"/>
    </xf>
    <xf numFmtId="0" fontId="5" fillId="0" borderId="0" xfId="8" applyFont="1" applyFill="1"/>
    <xf numFmtId="0" fontId="10" fillId="0" borderId="0" xfId="14" applyNumberFormat="1" applyFont="1" applyFill="1" applyAlignment="1">
      <alignment horizontal="left" vertical="top" wrapText="1"/>
    </xf>
    <xf numFmtId="170" fontId="6" fillId="0" borderId="0" xfId="14" applyNumberFormat="1" applyFont="1" applyFill="1" applyBorder="1" applyAlignment="1">
      <alignment horizontal="center" vertical="top"/>
    </xf>
    <xf numFmtId="0" fontId="10" fillId="0" borderId="2" xfId="16" applyNumberFormat="1" applyFont="1" applyFill="1" applyBorder="1" applyAlignment="1">
      <alignment horizontal="left" vertical="top" wrapText="1"/>
    </xf>
    <xf numFmtId="169" fontId="10" fillId="0" borderId="0" xfId="16" applyNumberFormat="1" applyFont="1" applyFill="1" applyBorder="1" applyAlignment="1">
      <alignment horizontal="right"/>
    </xf>
    <xf numFmtId="4" fontId="10" fillId="0" borderId="0" xfId="16" applyNumberFormat="1" applyFont="1" applyFill="1" applyBorder="1" applyAlignment="1">
      <alignment horizontal="right"/>
    </xf>
    <xf numFmtId="0" fontId="10" fillId="0" borderId="0" xfId="16" quotePrefix="1" applyNumberFormat="1" applyFont="1" applyFill="1" applyBorder="1" applyAlignment="1">
      <alignment horizontal="left" vertical="top" wrapText="1"/>
    </xf>
    <xf numFmtId="0" fontId="10" fillId="0" borderId="0" xfId="15" quotePrefix="1" applyNumberFormat="1" applyFont="1" applyFill="1" applyBorder="1" applyAlignment="1">
      <alignment horizontal="left" vertical="top" wrapText="1"/>
    </xf>
    <xf numFmtId="0" fontId="21" fillId="0" borderId="0" xfId="0" applyFont="1" applyFill="1"/>
    <xf numFmtId="0" fontId="5" fillId="0" borderId="0" xfId="0" applyFont="1" applyFill="1" applyAlignment="1">
      <alignment horizontal="center" wrapText="1"/>
    </xf>
    <xf numFmtId="169" fontId="5" fillId="0" borderId="0" xfId="28" applyNumberFormat="1" applyFont="1" applyFill="1" applyAlignment="1">
      <alignment horizontal="center"/>
    </xf>
    <xf numFmtId="4" fontId="5" fillId="0" borderId="0" xfId="28" applyNumberFormat="1" applyFont="1" applyFill="1" applyAlignment="1">
      <alignment horizontal="right"/>
    </xf>
    <xf numFmtId="0" fontId="4" fillId="0" borderId="0" xfId="0" applyFont="1" applyFill="1" applyAlignment="1">
      <alignment vertical="top"/>
    </xf>
    <xf numFmtId="169" fontId="5" fillId="0" borderId="0" xfId="13" applyNumberFormat="1" applyFont="1" applyFill="1" applyAlignment="1">
      <alignment vertical="center"/>
    </xf>
    <xf numFmtId="169" fontId="3" fillId="0" borderId="4" xfId="13" applyNumberFormat="1" applyFont="1" applyFill="1" applyBorder="1" applyAlignment="1">
      <alignment vertical="center"/>
    </xf>
    <xf numFmtId="49" fontId="35" fillId="0" borderId="0" xfId="23" applyNumberFormat="1" applyFont="1" applyFill="1" applyAlignment="1">
      <alignment horizontal="center" wrapText="1"/>
    </xf>
    <xf numFmtId="0" fontId="35" fillId="0" borderId="0" xfId="23" applyNumberFormat="1" applyFont="1" applyFill="1" applyAlignment="1">
      <alignment horizontal="left" wrapText="1"/>
    </xf>
    <xf numFmtId="174" fontId="21" fillId="0" borderId="0" xfId="23" applyNumberFormat="1" applyFont="1" applyFill="1" applyAlignment="1">
      <alignment horizontal="right" wrapText="1"/>
    </xf>
    <xf numFmtId="169" fontId="33" fillId="0" borderId="0" xfId="23" applyNumberFormat="1" applyFont="1" applyFill="1" applyAlignment="1">
      <alignment horizontal="right" wrapText="1"/>
    </xf>
    <xf numFmtId="4" fontId="33" fillId="0" borderId="0" xfId="23" applyNumberFormat="1" applyFont="1" applyFill="1" applyAlignment="1" applyProtection="1">
      <alignment horizontal="right" wrapText="1"/>
      <protection locked="0"/>
    </xf>
    <xf numFmtId="0" fontId="21" fillId="0" borderId="0" xfId="31" applyFill="1"/>
    <xf numFmtId="0" fontId="21" fillId="0" borderId="0" xfId="36" applyFill="1" applyAlignment="1">
      <alignment wrapText="1"/>
    </xf>
    <xf numFmtId="0" fontId="21" fillId="0" borderId="0" xfId="36" applyFill="1" applyAlignment="1">
      <alignment horizontal="right" wrapText="1"/>
    </xf>
    <xf numFmtId="169" fontId="21" fillId="0" borderId="0" xfId="36" applyNumberFormat="1" applyFill="1" applyAlignment="1">
      <alignment horizontal="right" wrapText="1"/>
    </xf>
    <xf numFmtId="4" fontId="21" fillId="0" borderId="0" xfId="36" applyNumberFormat="1" applyFill="1" applyAlignment="1" applyProtection="1">
      <alignment horizontal="right" wrapText="1"/>
      <protection locked="0"/>
    </xf>
    <xf numFmtId="0" fontId="13" fillId="0" borderId="0" xfId="0" applyFont="1" applyFill="1" applyAlignment="1">
      <alignment horizontal="center" vertical="top"/>
    </xf>
    <xf numFmtId="170" fontId="3" fillId="0" borderId="0" xfId="23" applyNumberFormat="1" applyFont="1" applyFill="1" applyAlignment="1">
      <alignment horizontal="center" vertical="top"/>
    </xf>
    <xf numFmtId="0" fontId="25" fillId="0" borderId="0" xfId="23" applyNumberFormat="1" applyFont="1" applyFill="1" applyAlignment="1">
      <alignment horizontal="left" vertical="top"/>
    </xf>
    <xf numFmtId="4" fontId="21" fillId="0" borderId="0" xfId="36" applyNumberFormat="1" applyFill="1" applyAlignment="1">
      <alignment horizontal="right" wrapText="1"/>
    </xf>
    <xf numFmtId="0" fontId="21" fillId="0" borderId="0" xfId="31" applyFill="1" applyAlignment="1">
      <alignment horizontal="right"/>
    </xf>
    <xf numFmtId="172" fontId="0" fillId="0" borderId="0" xfId="12" applyNumberFormat="1" applyFont="1" applyFill="1"/>
    <xf numFmtId="4" fontId="16" fillId="0" borderId="0" xfId="0" applyNumberFormat="1" applyFont="1" applyFill="1" applyAlignment="1">
      <alignment horizontal="right"/>
    </xf>
    <xf numFmtId="0" fontId="0" fillId="0" borderId="0" xfId="0" applyFill="1" applyAlignment="1">
      <alignment wrapText="1"/>
    </xf>
    <xf numFmtId="169" fontId="10" fillId="0" borderId="0" xfId="25" applyNumberFormat="1" applyFont="1" applyFill="1" applyAlignment="1">
      <alignment horizontal="right"/>
    </xf>
    <xf numFmtId="0" fontId="21" fillId="0" borderId="0" xfId="36" applyFill="1" applyAlignment="1">
      <alignment horizontal="left" vertical="top" wrapText="1"/>
    </xf>
    <xf numFmtId="4" fontId="21" fillId="0" borderId="0" xfId="36" applyNumberFormat="1" applyFill="1" applyAlignment="1" applyProtection="1">
      <alignment horizontal="right"/>
      <protection locked="0"/>
    </xf>
    <xf numFmtId="4" fontId="21" fillId="0" borderId="0" xfId="8" applyNumberFormat="1" applyFont="1" applyFill="1" applyAlignment="1">
      <alignment horizontal="right" wrapText="1"/>
    </xf>
    <xf numFmtId="1" fontId="37" fillId="0" borderId="0" xfId="23" applyNumberFormat="1" applyFont="1" applyFill="1" applyAlignment="1">
      <alignment horizontal="right" wrapText="1"/>
    </xf>
    <xf numFmtId="0" fontId="37" fillId="0" borderId="0" xfId="0" applyFont="1" applyFill="1"/>
    <xf numFmtId="0" fontId="21" fillId="0" borderId="0" xfId="36" applyFill="1" applyAlignment="1">
      <alignment vertical="top" wrapText="1"/>
    </xf>
    <xf numFmtId="1" fontId="21" fillId="0" borderId="0" xfId="23" applyNumberFormat="1" applyFont="1" applyFill="1" applyAlignment="1">
      <alignment horizontal="right" wrapText="1"/>
    </xf>
    <xf numFmtId="174" fontId="21" fillId="0" borderId="0" xfId="36" applyNumberFormat="1" applyFill="1" applyAlignment="1">
      <alignment horizontal="right" wrapText="1"/>
    </xf>
    <xf numFmtId="1" fontId="21" fillId="0" borderId="0" xfId="36" applyNumberFormat="1" applyFill="1" applyAlignment="1">
      <alignment horizontal="right" wrapText="1"/>
    </xf>
    <xf numFmtId="1" fontId="21" fillId="0" borderId="0" xfId="23" applyNumberFormat="1" applyFont="1" applyFill="1" applyBorder="1" applyAlignment="1">
      <alignment horizontal="left" vertical="top" wrapText="1"/>
    </xf>
    <xf numFmtId="170" fontId="6" fillId="0" borderId="0" xfId="13" applyNumberFormat="1" applyFont="1" applyFill="1" applyBorder="1" applyAlignment="1">
      <alignment horizontal="center" vertical="top"/>
    </xf>
    <xf numFmtId="0" fontId="21" fillId="0" borderId="0" xfId="23" applyNumberFormat="1" applyFont="1" applyFill="1" applyBorder="1" applyAlignment="1">
      <alignment horizontal="right" wrapText="1"/>
    </xf>
    <xf numFmtId="0" fontId="21" fillId="0" borderId="0" xfId="23" applyNumberFormat="1" applyFont="1" applyFill="1" applyAlignment="1">
      <alignment horizontal="right" wrapText="1"/>
    </xf>
    <xf numFmtId="0" fontId="5" fillId="0" borderId="0" xfId="31" applyFont="1" applyFill="1" applyAlignment="1">
      <alignment horizontal="left" vertical="top" wrapText="1"/>
    </xf>
    <xf numFmtId="4" fontId="21" fillId="0" borderId="0" xfId="0" applyNumberFormat="1" applyFont="1" applyFill="1" applyAlignment="1" applyProtection="1">
      <alignment horizontal="right"/>
      <protection locked="0"/>
    </xf>
    <xf numFmtId="0" fontId="21" fillId="0" borderId="0" xfId="36" applyFill="1" applyAlignment="1">
      <alignment horizontal="right"/>
    </xf>
    <xf numFmtId="4" fontId="21" fillId="0" borderId="0" xfId="22" applyNumberFormat="1" applyFill="1" applyAlignment="1" applyProtection="1">
      <alignment horizontal="right"/>
      <protection locked="0"/>
    </xf>
    <xf numFmtId="174" fontId="21" fillId="0" borderId="0" xfId="36" applyNumberFormat="1" applyFill="1" applyAlignment="1">
      <alignment horizontal="right"/>
    </xf>
    <xf numFmtId="0" fontId="21" fillId="0" borderId="0" xfId="35" applyFont="1" applyFill="1" applyAlignment="1">
      <alignment horizontal="right" wrapText="1"/>
    </xf>
    <xf numFmtId="174" fontId="21" fillId="0" borderId="0" xfId="35" applyNumberFormat="1" applyFont="1" applyFill="1" applyAlignment="1" applyProtection="1">
      <alignment horizontal="right" wrapText="1"/>
      <protection locked="0"/>
    </xf>
    <xf numFmtId="169" fontId="3" fillId="0" borderId="4" xfId="13" applyNumberFormat="1" applyFont="1" applyFill="1" applyBorder="1" applyAlignment="1">
      <alignment horizontal="right" vertical="center"/>
    </xf>
    <xf numFmtId="170" fontId="21" fillId="0" borderId="0" xfId="9" applyNumberFormat="1" applyFont="1" applyFill="1" applyAlignment="1">
      <alignment horizontal="right" vertical="top" wrapText="1"/>
    </xf>
    <xf numFmtId="0" fontId="5" fillId="0" borderId="0" xfId="36" applyFont="1" applyFill="1" applyAlignment="1">
      <alignment horizontal="left" vertical="top" wrapText="1"/>
    </xf>
    <xf numFmtId="0" fontId="16" fillId="0" borderId="0" xfId="684" applyAlignment="1">
      <alignment wrapText="1"/>
    </xf>
    <xf numFmtId="0" fontId="83" fillId="0" borderId="0" xfId="0" applyFont="1" applyAlignment="1">
      <alignment wrapText="1"/>
    </xf>
    <xf numFmtId="4" fontId="10" fillId="2" borderId="0" xfId="0" applyNumberFormat="1" applyFont="1" applyFill="1" applyAlignment="1">
      <alignment horizontal="right"/>
    </xf>
    <xf numFmtId="9" fontId="10" fillId="0" borderId="0" xfId="25" applyNumberFormat="1" applyFont="1" applyFill="1" applyAlignment="1">
      <alignment horizontal="right"/>
    </xf>
    <xf numFmtId="4" fontId="10" fillId="0" borderId="0" xfId="25" applyNumberFormat="1" applyFont="1" applyFill="1" applyAlignment="1">
      <alignment horizontal="right"/>
    </xf>
    <xf numFmtId="0" fontId="5" fillId="0" borderId="2" xfId="25" quotePrefix="1" applyFont="1" applyFill="1" applyBorder="1" applyAlignment="1">
      <alignment horizontal="left" vertical="top" wrapText="1"/>
    </xf>
    <xf numFmtId="0" fontId="10" fillId="0" borderId="0" xfId="25" applyFont="1" applyFill="1" applyAlignment="1">
      <alignment horizontal="right"/>
    </xf>
    <xf numFmtId="170" fontId="84" fillId="0" borderId="0" xfId="9" applyNumberFormat="1" applyFont="1" applyFill="1" applyAlignment="1">
      <alignment horizontal="center" vertical="top" wrapText="1"/>
    </xf>
    <xf numFmtId="174" fontId="21" fillId="0" borderId="0" xfId="23" applyNumberFormat="1" applyFont="1" applyFill="1" applyBorder="1" applyAlignment="1">
      <alignment horizontal="right" wrapText="1"/>
    </xf>
    <xf numFmtId="0" fontId="33" fillId="0" borderId="0" xfId="23" applyNumberFormat="1" applyFont="1" applyFill="1" applyBorder="1" applyAlignment="1">
      <alignment horizontal="left" wrapText="1"/>
    </xf>
    <xf numFmtId="0" fontId="0" fillId="0" borderId="0" xfId="0" applyAlignment="1">
      <alignment horizontal="center"/>
    </xf>
    <xf numFmtId="0" fontId="37" fillId="0" borderId="0" xfId="0" applyFont="1"/>
    <xf numFmtId="0" fontId="21" fillId="0" borderId="0" xfId="0" applyFont="1"/>
    <xf numFmtId="0" fontId="21" fillId="0" borderId="0" xfId="36" applyAlignment="1">
      <alignment wrapText="1"/>
    </xf>
    <xf numFmtId="0" fontId="85" fillId="0" borderId="0" xfId="30" applyFont="1"/>
    <xf numFmtId="0" fontId="87" fillId="0" borderId="0" xfId="0" applyFont="1"/>
    <xf numFmtId="0" fontId="87" fillId="0" borderId="0" xfId="23" applyNumberFormat="1" applyFont="1" applyFill="1" applyBorder="1" applyAlignment="1">
      <alignment horizontal="right" wrapText="1"/>
    </xf>
    <xf numFmtId="0" fontId="21" fillId="0" borderId="0" xfId="23" applyNumberFormat="1" applyFont="1" applyFill="1" applyBorder="1" applyAlignment="1">
      <alignment horizontal="left" vertical="top" wrapText="1"/>
    </xf>
    <xf numFmtId="174" fontId="6" fillId="0" borderId="0" xfId="0" applyNumberFormat="1" applyFont="1" applyFill="1" applyAlignment="1">
      <alignment horizontal="right"/>
    </xf>
    <xf numFmtId="174" fontId="87" fillId="0" borderId="0" xfId="23" applyNumberFormat="1" applyFont="1" applyFill="1" applyBorder="1" applyAlignment="1">
      <alignment horizontal="right" wrapText="1"/>
    </xf>
    <xf numFmtId="0" fontId="87" fillId="0" borderId="0" xfId="36" applyFont="1" applyFill="1" applyAlignment="1">
      <alignment horizontal="left" vertical="top" wrapText="1"/>
    </xf>
    <xf numFmtId="4" fontId="87" fillId="0" borderId="0" xfId="36" applyNumberFormat="1" applyFont="1" applyFill="1" applyAlignment="1" applyProtection="1">
      <alignment horizontal="right"/>
      <protection locked="0"/>
    </xf>
    <xf numFmtId="4" fontId="87" fillId="0" borderId="0" xfId="8" applyNumberFormat="1" applyFont="1" applyFill="1" applyAlignment="1">
      <alignment horizontal="right" wrapText="1"/>
    </xf>
    <xf numFmtId="0" fontId="5" fillId="0" borderId="0" xfId="31" applyFont="1" applyFill="1" applyAlignment="1">
      <alignment vertical="top" wrapText="1"/>
    </xf>
    <xf numFmtId="174" fontId="21" fillId="0" borderId="0" xfId="35" applyNumberFormat="1" applyFont="1" applyFill="1" applyAlignment="1" applyProtection="1">
      <alignment wrapText="1"/>
      <protection locked="0"/>
    </xf>
    <xf numFmtId="4" fontId="21" fillId="0" borderId="0" xfId="31" applyNumberFormat="1" applyFill="1" applyAlignment="1" applyProtection="1">
      <alignment horizontal="right" wrapText="1"/>
      <protection locked="0"/>
    </xf>
    <xf numFmtId="0" fontId="21" fillId="0" borderId="0" xfId="5" applyFill="1" applyAlignment="1">
      <alignment horizontal="left" vertical="top" wrapText="1"/>
    </xf>
    <xf numFmtId="174" fontId="5" fillId="0" borderId="0" xfId="22" applyNumberFormat="1" applyFont="1" applyFill="1" applyAlignment="1"/>
    <xf numFmtId="4" fontId="21" fillId="0" borderId="0" xfId="5" applyNumberFormat="1" applyFill="1" applyAlignment="1" applyProtection="1">
      <alignment horizontal="right"/>
      <protection locked="0"/>
    </xf>
    <xf numFmtId="0" fontId="21" fillId="0" borderId="0" xfId="5" applyFill="1" applyAlignment="1">
      <alignment vertical="top" wrapText="1"/>
    </xf>
    <xf numFmtId="0" fontId="21" fillId="0" borderId="0" xfId="5" applyFill="1" applyAlignment="1">
      <alignment horizontal="right" wrapText="1"/>
    </xf>
    <xf numFmtId="174" fontId="21" fillId="0" borderId="0" xfId="5" applyNumberFormat="1" applyFill="1" applyAlignment="1">
      <alignment horizontal="right" wrapText="1"/>
    </xf>
    <xf numFmtId="170" fontId="8" fillId="0" borderId="0" xfId="23" applyNumberFormat="1" applyFont="1" applyFill="1" applyBorder="1" applyAlignment="1">
      <alignment horizontal="center"/>
    </xf>
    <xf numFmtId="0" fontId="11" fillId="0" borderId="0" xfId="23" applyNumberFormat="1" applyFont="1" applyFill="1" applyBorder="1" applyAlignment="1">
      <alignment horizontal="left" vertical="top"/>
    </xf>
    <xf numFmtId="0" fontId="10" fillId="0" borderId="0" xfId="23" applyNumberFormat="1" applyFont="1" applyFill="1" applyBorder="1" applyAlignment="1">
      <alignment horizontal="right"/>
    </xf>
    <xf numFmtId="169" fontId="5" fillId="0" borderId="0" xfId="23" applyNumberFormat="1" applyFont="1" applyFill="1" applyBorder="1" applyAlignment="1">
      <alignment horizontal="right"/>
    </xf>
    <xf numFmtId="4" fontId="10" fillId="0" borderId="0" xfId="23" applyNumberFormat="1" applyFont="1" applyFill="1" applyBorder="1" applyAlignment="1">
      <alignment horizontal="right"/>
    </xf>
    <xf numFmtId="170" fontId="10" fillId="0" borderId="0" xfId="23" applyNumberFormat="1" applyFont="1" applyFill="1" applyBorder="1" applyAlignment="1">
      <alignment horizontal="center"/>
    </xf>
    <xf numFmtId="0" fontId="25" fillId="0" borderId="0" xfId="23" applyNumberFormat="1" applyFont="1" applyFill="1" applyBorder="1" applyAlignment="1">
      <alignment horizontal="left" vertical="top"/>
    </xf>
    <xf numFmtId="0" fontId="13" fillId="0" borderId="3" xfId="0" applyFont="1" applyBorder="1" applyAlignment="1">
      <alignment horizontal="center" vertical="top"/>
    </xf>
    <xf numFmtId="0" fontId="6" fillId="0" borderId="4" xfId="0" applyFont="1" applyBorder="1" applyAlignment="1">
      <alignment horizontal="center" vertical="top" wrapText="1"/>
    </xf>
    <xf numFmtId="0" fontId="6" fillId="0" borderId="4" xfId="0" applyFont="1" applyBorder="1" applyAlignment="1">
      <alignment horizontal="right"/>
    </xf>
    <xf numFmtId="169" fontId="6" fillId="0" borderId="4" xfId="0" applyNumberFormat="1" applyFont="1" applyBorder="1" applyAlignment="1">
      <alignment horizontal="right"/>
    </xf>
    <xf numFmtId="4" fontId="6" fillId="0" borderId="4" xfId="0" applyNumberFormat="1" applyFont="1" applyBorder="1" applyAlignment="1">
      <alignment horizontal="right"/>
    </xf>
    <xf numFmtId="4" fontId="6" fillId="0" borderId="5" xfId="0" applyNumberFormat="1" applyFont="1" applyBorder="1" applyAlignment="1">
      <alignment horizontal="right"/>
    </xf>
    <xf numFmtId="0" fontId="6" fillId="0" borderId="0" xfId="0" applyFont="1" applyAlignment="1">
      <alignment horizontal="center" vertical="top"/>
    </xf>
    <xf numFmtId="0" fontId="6" fillId="0" borderId="0" xfId="0" applyFont="1" applyAlignment="1">
      <alignment horizontal="center" vertical="top" wrapText="1"/>
    </xf>
    <xf numFmtId="0" fontId="6" fillId="0" borderId="0" xfId="0" applyFont="1" applyAlignment="1">
      <alignment horizontal="right"/>
    </xf>
    <xf numFmtId="169" fontId="6" fillId="0" borderId="0" xfId="0" applyNumberFormat="1" applyFont="1" applyAlignment="1">
      <alignment horizontal="right"/>
    </xf>
    <xf numFmtId="4" fontId="6" fillId="0" borderId="0" xfId="0" applyNumberFormat="1" applyFont="1" applyAlignment="1">
      <alignment horizontal="center"/>
    </xf>
    <xf numFmtId="170" fontId="3" fillId="0" borderId="0" xfId="23" applyNumberFormat="1" applyFont="1" applyFill="1" applyBorder="1" applyAlignment="1">
      <alignment horizontal="center" vertical="top"/>
    </xf>
    <xf numFmtId="0" fontId="13" fillId="0" borderId="0" xfId="0" applyFont="1" applyAlignment="1">
      <alignment horizontal="right"/>
    </xf>
    <xf numFmtId="169" fontId="13" fillId="0" borderId="0" xfId="0" applyNumberFormat="1" applyFont="1" applyAlignment="1">
      <alignment horizontal="right"/>
    </xf>
    <xf numFmtId="4" fontId="13" fillId="0" borderId="0" xfId="13" applyNumberFormat="1" applyFont="1" applyFill="1" applyBorder="1" applyAlignment="1">
      <alignment horizontal="right"/>
    </xf>
    <xf numFmtId="0" fontId="16" fillId="0" borderId="0" xfId="0" applyFont="1" applyAlignment="1">
      <alignment horizontal="right"/>
    </xf>
    <xf numFmtId="169" fontId="16" fillId="0" borderId="0" xfId="0" applyNumberFormat="1" applyFont="1"/>
    <xf numFmtId="4" fontId="10" fillId="0" borderId="0" xfId="8" applyNumberFormat="1" applyFont="1"/>
    <xf numFmtId="172" fontId="5" fillId="0" borderId="0" xfId="687" applyNumberFormat="1" applyFont="1" applyFill="1" applyBorder="1"/>
    <xf numFmtId="0" fontId="5" fillId="0" borderId="0" xfId="13" applyNumberFormat="1" applyFont="1" applyFill="1" applyBorder="1" applyAlignment="1">
      <alignment horizontal="left" vertical="top" wrapText="1"/>
    </xf>
    <xf numFmtId="169" fontId="10" fillId="0" borderId="0" xfId="0" applyNumberFormat="1" applyFont="1"/>
    <xf numFmtId="4" fontId="0" fillId="0" borderId="0" xfId="0" applyNumberFormat="1"/>
    <xf numFmtId="4" fontId="16" fillId="0" borderId="0" xfId="0" applyNumberFormat="1" applyFont="1"/>
    <xf numFmtId="4" fontId="5" fillId="0" borderId="0" xfId="0" applyNumberFormat="1" applyFont="1"/>
    <xf numFmtId="169" fontId="5" fillId="0" borderId="0" xfId="0" applyNumberFormat="1" applyFont="1" applyAlignment="1">
      <alignment horizontal="right"/>
    </xf>
    <xf numFmtId="0" fontId="10" fillId="0" borderId="0" xfId="8" applyFont="1" applyAlignment="1">
      <alignment horizontal="right"/>
    </xf>
    <xf numFmtId="169" fontId="5" fillId="0" borderId="0" xfId="8" applyNumberFormat="1" applyFont="1" applyAlignment="1">
      <alignment horizontal="right"/>
    </xf>
    <xf numFmtId="0" fontId="5" fillId="0" borderId="0" xfId="0" applyFont="1" applyAlignment="1">
      <alignment horizontal="right" wrapText="1"/>
    </xf>
    <xf numFmtId="0" fontId="3" fillId="0" borderId="0" xfId="0" applyFont="1" applyAlignment="1">
      <alignment horizontal="center" vertical="top"/>
    </xf>
    <xf numFmtId="4" fontId="5" fillId="0" borderId="0" xfId="0" applyNumberFormat="1" applyFont="1" applyAlignment="1">
      <alignment horizontal="right"/>
    </xf>
    <xf numFmtId="0" fontId="10" fillId="0" borderId="0" xfId="13" applyNumberFormat="1" applyFont="1" applyFill="1" applyBorder="1" applyAlignment="1">
      <alignment horizontal="left" vertical="top" wrapText="1"/>
    </xf>
    <xf numFmtId="169" fontId="10" fillId="0" borderId="0" xfId="13" applyNumberFormat="1" applyFont="1" applyFill="1" applyBorder="1" applyAlignment="1">
      <alignment horizontal="right"/>
    </xf>
    <xf numFmtId="4" fontId="10" fillId="0" borderId="0" xfId="13" applyNumberFormat="1" applyFont="1" applyFill="1" applyBorder="1" applyAlignment="1">
      <alignment horizontal="right"/>
    </xf>
    <xf numFmtId="0" fontId="10" fillId="0" borderId="0" xfId="0" applyFont="1"/>
    <xf numFmtId="4" fontId="10" fillId="0" borderId="0" xfId="0" applyNumberFormat="1" applyFont="1"/>
    <xf numFmtId="0" fontId="5" fillId="0" borderId="0" xfId="689" applyFont="1" applyFill="1" applyBorder="1" applyAlignment="1">
      <alignment horizontal="left" vertical="top" wrapText="1"/>
    </xf>
    <xf numFmtId="0" fontId="10" fillId="0" borderId="0" xfId="23" applyNumberFormat="1" applyFont="1" applyFill="1" applyBorder="1" applyAlignment="1">
      <alignment horizontal="left" vertical="top" wrapText="1"/>
    </xf>
    <xf numFmtId="4" fontId="5" fillId="0" borderId="0" xfId="14" applyNumberFormat="1" applyFont="1" applyFill="1" applyBorder="1" applyAlignment="1"/>
    <xf numFmtId="169" fontId="5" fillId="0" borderId="0" xfId="23" applyNumberFormat="1" applyFont="1" applyFill="1" applyBorder="1" applyAlignment="1"/>
    <xf numFmtId="169" fontId="10" fillId="0" borderId="0" xfId="0" applyNumberFormat="1" applyFont="1" applyAlignment="1">
      <alignment horizontal="right"/>
    </xf>
    <xf numFmtId="170" fontId="6" fillId="0" borderId="0" xfId="28" applyNumberFormat="1" applyFont="1" applyFill="1" applyBorder="1" applyAlignment="1">
      <alignment horizontal="center" vertical="top"/>
    </xf>
    <xf numFmtId="0" fontId="88" fillId="0" borderId="0" xfId="690"/>
    <xf numFmtId="0" fontId="5" fillId="0" borderId="0" xfId="0" applyFont="1" applyAlignment="1">
      <alignment horizontal="center"/>
    </xf>
    <xf numFmtId="0" fontId="88" fillId="0" borderId="0" xfId="690" applyAlignment="1">
      <alignment horizontal="right"/>
    </xf>
    <xf numFmtId="0" fontId="5" fillId="0" borderId="0" xfId="0" applyFont="1" applyAlignment="1">
      <alignment vertical="top"/>
    </xf>
    <xf numFmtId="0" fontId="14" fillId="0" borderId="0" xfId="0" applyFont="1"/>
    <xf numFmtId="174" fontId="10" fillId="0" borderId="0" xfId="23" applyNumberFormat="1" applyFont="1" applyFill="1" applyBorder="1" applyAlignment="1">
      <alignment horizontal="right"/>
    </xf>
    <xf numFmtId="170" fontId="6" fillId="0" borderId="0" xfId="689" applyNumberFormat="1" applyFont="1" applyFill="1" applyBorder="1" applyAlignment="1">
      <alignment horizontal="center" vertical="top"/>
    </xf>
    <xf numFmtId="169" fontId="0" fillId="0" borderId="0" xfId="0" applyNumberFormat="1" applyAlignment="1">
      <alignment horizontal="right"/>
    </xf>
    <xf numFmtId="4" fontId="0" fillId="0" borderId="0" xfId="0" applyNumberFormat="1" applyAlignment="1">
      <alignment horizontal="right"/>
    </xf>
    <xf numFmtId="170" fontId="14" fillId="0" borderId="0" xfId="13" applyNumberFormat="1" applyFont="1" applyFill="1" applyBorder="1" applyAlignment="1">
      <alignment horizontal="center" vertical="top"/>
    </xf>
    <xf numFmtId="0" fontId="38" fillId="0" borderId="0" xfId="0" applyFont="1" applyAlignment="1">
      <alignment horizontal="right"/>
    </xf>
    <xf numFmtId="169" fontId="5" fillId="0" borderId="0" xfId="12" applyNumberFormat="1" applyFont="1" applyFill="1" applyBorder="1" applyAlignment="1"/>
    <xf numFmtId="4" fontId="5" fillId="0" borderId="0" xfId="12" applyNumberFormat="1" applyFont="1" applyFill="1" applyBorder="1" applyAlignment="1">
      <alignment horizontal="right"/>
    </xf>
    <xf numFmtId="170" fontId="3" fillId="0" borderId="0" xfId="13" applyNumberFormat="1" applyFont="1" applyFill="1" applyBorder="1" applyAlignment="1">
      <alignment horizontal="center" vertical="top"/>
    </xf>
    <xf numFmtId="0" fontId="5" fillId="0" borderId="0" xfId="692" applyFont="1" applyAlignment="1">
      <alignment horizontal="left" vertical="top" wrapText="1"/>
    </xf>
    <xf numFmtId="170" fontId="6" fillId="0" borderId="0" xfId="32" applyNumberFormat="1" applyFont="1" applyFill="1" applyBorder="1" applyAlignment="1">
      <alignment horizontal="center" vertical="top"/>
    </xf>
    <xf numFmtId="4" fontId="3" fillId="0" borderId="1" xfId="0" applyNumberFormat="1" applyFont="1" applyBorder="1"/>
    <xf numFmtId="0" fontId="5" fillId="0" borderId="0" xfId="25" applyFont="1" applyAlignment="1">
      <alignment horizontal="right" wrapText="1"/>
    </xf>
    <xf numFmtId="169" fontId="5" fillId="0" borderId="0" xfId="25" applyNumberFormat="1" applyFont="1"/>
    <xf numFmtId="168" fontId="5" fillId="0" borderId="0" xfId="25" applyNumberFormat="1" applyFont="1" applyAlignment="1">
      <alignment horizontal="right"/>
    </xf>
    <xf numFmtId="0" fontId="16" fillId="0" borderId="0" xfId="0" applyFont="1"/>
    <xf numFmtId="0" fontId="33" fillId="0" borderId="0" xfId="23" applyNumberFormat="1" applyFont="1" applyFill="1" applyAlignment="1">
      <alignment horizontal="left" vertical="top" wrapText="1"/>
    </xf>
    <xf numFmtId="169" fontId="16" fillId="0" borderId="0" xfId="2" applyNumberFormat="1" applyFont="1" applyAlignment="1">
      <alignment horizontal="right"/>
    </xf>
    <xf numFmtId="4" fontId="21" fillId="0" borderId="0" xfId="685" applyNumberFormat="1" applyFont="1" applyFill="1"/>
    <xf numFmtId="4" fontId="21" fillId="0" borderId="0" xfId="685" applyNumberFormat="1" applyFont="1" applyFill="1" applyAlignment="1">
      <alignment horizontal="right" wrapText="1"/>
    </xf>
    <xf numFmtId="4" fontId="5" fillId="0" borderId="0" xfId="685" applyNumberFormat="1" applyFont="1" applyFill="1" applyAlignment="1">
      <alignment horizontal="right"/>
    </xf>
    <xf numFmtId="0" fontId="5" fillId="0" borderId="0" xfId="0" applyFont="1" applyAlignment="1">
      <alignment horizontal="left"/>
    </xf>
    <xf numFmtId="0" fontId="0" fillId="0" borderId="0" xfId="0" applyAlignment="1">
      <alignment horizontal="left" vertical="top" wrapText="1"/>
    </xf>
    <xf numFmtId="49" fontId="21" fillId="0" borderId="0" xfId="9" applyNumberFormat="1" applyFont="1" applyAlignment="1">
      <alignment horizontal="left" vertical="top"/>
    </xf>
    <xf numFmtId="0" fontId="0" fillId="0" borderId="0" xfId="0" applyAlignment="1" applyProtection="1">
      <alignment vertical="top" wrapText="1"/>
      <protection locked="0"/>
    </xf>
    <xf numFmtId="0" fontId="33" fillId="0" borderId="0" xfId="23" applyNumberFormat="1" applyFont="1" applyFill="1" applyBorder="1" applyAlignment="1">
      <alignment horizontal="left" vertical="top" wrapText="1"/>
    </xf>
    <xf numFmtId="0" fontId="21" fillId="0" borderId="0" xfId="23" applyNumberFormat="1" applyFont="1" applyFill="1" applyBorder="1" applyAlignment="1">
      <alignment horizontal="right" vertical="center"/>
    </xf>
    <xf numFmtId="0" fontId="5" fillId="0" borderId="0" xfId="13" quotePrefix="1" applyNumberFormat="1" applyFont="1" applyFill="1" applyBorder="1" applyAlignment="1">
      <alignment horizontal="left" wrapText="1"/>
    </xf>
    <xf numFmtId="178" fontId="5" fillId="0" borderId="0" xfId="0" applyNumberFormat="1" applyFont="1"/>
    <xf numFmtId="0" fontId="0" fillId="0" borderId="0" xfId="0" applyAlignment="1">
      <alignment horizontal="center" vertical="top"/>
    </xf>
    <xf numFmtId="169" fontId="5" fillId="0" borderId="0" xfId="13" applyNumberFormat="1" applyFont="1" applyFill="1" applyBorder="1" applyAlignment="1">
      <alignment vertical="center"/>
    </xf>
    <xf numFmtId="170" fontId="10" fillId="0" borderId="0" xfId="8" applyNumberFormat="1" applyFont="1" applyAlignment="1">
      <alignment horizontal="center"/>
    </xf>
    <xf numFmtId="0" fontId="10" fillId="0" borderId="0" xfId="8" applyFont="1" applyAlignment="1">
      <alignment horizontal="left" vertical="top"/>
    </xf>
    <xf numFmtId="169" fontId="0" fillId="2" borderId="0" xfId="0" applyNumberFormat="1" applyFill="1" applyAlignment="1">
      <alignment horizontal="right"/>
    </xf>
    <xf numFmtId="4" fontId="0" fillId="2" borderId="0" xfId="0" applyNumberFormat="1" applyFill="1" applyAlignment="1">
      <alignment horizontal="right"/>
    </xf>
    <xf numFmtId="0" fontId="16" fillId="2" borderId="0" xfId="0" applyFont="1" applyFill="1"/>
    <xf numFmtId="0" fontId="5" fillId="0" borderId="0" xfId="686" applyFont="1" applyFill="1" applyAlignment="1">
      <alignment wrapText="1"/>
    </xf>
    <xf numFmtId="0" fontId="16" fillId="0" borderId="0" xfId="0" applyFont="1" applyFill="1" applyAlignment="1">
      <alignment horizontal="right"/>
    </xf>
    <xf numFmtId="169" fontId="16" fillId="0" borderId="0" xfId="0" applyNumberFormat="1" applyFont="1" applyFill="1"/>
    <xf numFmtId="4" fontId="5" fillId="0" borderId="0" xfId="8" applyNumberFormat="1" applyFont="1" applyFill="1"/>
    <xf numFmtId="4" fontId="10" fillId="0" borderId="0" xfId="8" applyNumberFormat="1" applyFont="1" applyFill="1"/>
    <xf numFmtId="0" fontId="5" fillId="0" borderId="0" xfId="25" applyFont="1" applyAlignment="1">
      <alignment vertical="top" wrapText="1"/>
    </xf>
    <xf numFmtId="169" fontId="88" fillId="0" borderId="0" xfId="690" applyNumberFormat="1"/>
    <xf numFmtId="4" fontId="88" fillId="0" borderId="0" xfId="690" applyNumberFormat="1"/>
    <xf numFmtId="0" fontId="5" fillId="0" borderId="0" xfId="25" quotePrefix="1" applyFont="1" applyAlignment="1">
      <alignment vertical="top" wrapText="1"/>
    </xf>
    <xf numFmtId="174" fontId="0" fillId="0" borderId="0" xfId="0" applyNumberFormat="1" applyFill="1"/>
    <xf numFmtId="4" fontId="16" fillId="0" borderId="0" xfId="0" applyNumberFormat="1" applyFont="1" applyFill="1" applyAlignment="1">
      <alignment horizontal="right" wrapText="1"/>
    </xf>
    <xf numFmtId="0" fontId="88" fillId="0" borderId="0" xfId="690" applyFill="1" applyAlignment="1">
      <alignment horizontal="right"/>
    </xf>
    <xf numFmtId="169" fontId="88" fillId="0" borderId="0" xfId="690" applyNumberFormat="1" applyFill="1" applyAlignment="1">
      <alignment horizontal="right"/>
    </xf>
    <xf numFmtId="0" fontId="5" fillId="0" borderId="0" xfId="0" applyFont="1" applyFill="1" applyAlignment="1">
      <alignment vertical="top"/>
    </xf>
    <xf numFmtId="0" fontId="0" fillId="0" borderId="0" xfId="691" applyFont="1" applyFill="1" applyAlignment="1">
      <alignment wrapText="1"/>
    </xf>
    <xf numFmtId="169" fontId="0" fillId="0" borderId="0" xfId="0" applyNumberFormat="1" applyFill="1" applyAlignment="1">
      <alignment horizontal="right"/>
    </xf>
    <xf numFmtId="0" fontId="13" fillId="0" borderId="0" xfId="0" applyFont="1" applyFill="1" applyAlignment="1">
      <alignment horizontal="right"/>
    </xf>
    <xf numFmtId="169" fontId="13" fillId="0" borderId="0" xfId="0" applyNumberFormat="1" applyFont="1" applyFill="1" applyAlignment="1">
      <alignment horizontal="right"/>
    </xf>
    <xf numFmtId="0" fontId="21" fillId="0" borderId="0" xfId="0" applyFont="1" applyFill="1" applyAlignment="1">
      <alignment wrapText="1"/>
    </xf>
    <xf numFmtId="0" fontId="5" fillId="0" borderId="0" xfId="25" applyFont="1" applyFill="1" applyAlignment="1">
      <alignment horizontal="right" wrapText="1"/>
    </xf>
    <xf numFmtId="169" fontId="5" fillId="0" borderId="0" xfId="25" applyNumberFormat="1" applyFont="1" applyFill="1"/>
    <xf numFmtId="168" fontId="5" fillId="0" borderId="0" xfId="25" applyNumberFormat="1" applyFont="1" applyFill="1" applyAlignment="1">
      <alignment horizontal="right"/>
    </xf>
    <xf numFmtId="0" fontId="21" fillId="0" borderId="0" xfId="0" applyFont="1" applyFill="1" applyAlignment="1">
      <alignment horizontal="right"/>
    </xf>
    <xf numFmtId="49" fontId="21" fillId="0" borderId="0" xfId="693" applyNumberFormat="1" applyFont="1" applyFill="1" applyAlignment="1">
      <alignment horizontal="left" vertical="top"/>
    </xf>
    <xf numFmtId="0" fontId="0" fillId="0" borderId="0" xfId="0" applyFill="1" applyAlignment="1" applyProtection="1">
      <alignment vertical="top" wrapText="1"/>
      <protection locked="0"/>
    </xf>
    <xf numFmtId="49" fontId="21" fillId="0" borderId="0" xfId="9" applyNumberFormat="1" applyFont="1" applyFill="1" applyAlignment="1">
      <alignment horizontal="left" vertical="top"/>
    </xf>
    <xf numFmtId="0" fontId="5" fillId="0" borderId="0" xfId="0" applyFont="1" applyFill="1" applyAlignment="1">
      <alignment horizontal="left"/>
    </xf>
    <xf numFmtId="0" fontId="16" fillId="0" borderId="0" xfId="0" applyFont="1" applyFill="1"/>
    <xf numFmtId="169" fontId="0" fillId="0" borderId="0" xfId="2" applyNumberFormat="1" applyFont="1" applyFill="1" applyAlignment="1">
      <alignment horizontal="right"/>
    </xf>
    <xf numFmtId="4" fontId="21" fillId="0" borderId="0" xfId="0" applyNumberFormat="1" applyFont="1" applyFill="1" applyProtection="1">
      <protection locked="0"/>
    </xf>
    <xf numFmtId="0" fontId="3" fillId="0" borderId="0" xfId="0" applyFont="1" applyFill="1"/>
    <xf numFmtId="4" fontId="3" fillId="0" borderId="1" xfId="0" applyNumberFormat="1" applyFont="1" applyFill="1" applyBorder="1" applyAlignment="1">
      <alignment vertical="center"/>
    </xf>
    <xf numFmtId="0" fontId="0" fillId="0" borderId="0" xfId="0" applyFill="1" applyAlignment="1">
      <alignment horizontal="justify" wrapText="1"/>
    </xf>
    <xf numFmtId="16" fontId="5" fillId="0" borderId="0" xfId="0" applyNumberFormat="1" applyFont="1" applyFill="1"/>
    <xf numFmtId="0" fontId="16" fillId="0" borderId="0" xfId="0" applyFont="1" applyFill="1" applyAlignment="1">
      <alignment horizontal="justify" wrapText="1"/>
    </xf>
    <xf numFmtId="0" fontId="5" fillId="0" borderId="0" xfId="0" applyFont="1" applyFill="1" applyAlignment="1">
      <alignment wrapText="1"/>
    </xf>
    <xf numFmtId="0" fontId="21" fillId="0" borderId="0" xfId="31" applyFill="1" applyAlignment="1" applyProtection="1">
      <alignment vertical="top" wrapText="1"/>
      <protection locked="0"/>
    </xf>
    <xf numFmtId="169" fontId="5" fillId="0" borderId="0" xfId="25" applyNumberFormat="1" applyFont="1" applyFill="1" applyAlignment="1">
      <alignment horizontal="right"/>
    </xf>
    <xf numFmtId="174" fontId="5" fillId="0" borderId="0" xfId="0" applyNumberFormat="1" applyFont="1" applyFill="1"/>
    <xf numFmtId="0" fontId="21" fillId="0" borderId="0" xfId="0" applyFont="1" applyFill="1" applyAlignment="1">
      <alignment horizontal="left"/>
    </xf>
    <xf numFmtId="4" fontId="88" fillId="0" borderId="0" xfId="690" applyNumberFormat="1" applyFill="1" applyAlignment="1">
      <alignment horizontal="right"/>
    </xf>
    <xf numFmtId="0" fontId="16" fillId="0" borderId="0" xfId="0" applyFont="1" applyAlignment="1">
      <alignment horizontal="center"/>
    </xf>
    <xf numFmtId="4" fontId="5" fillId="0" borderId="0" xfId="25" applyNumberFormat="1" applyFont="1"/>
    <xf numFmtId="4" fontId="5" fillId="0" borderId="0" xfId="25" applyNumberFormat="1" applyFont="1" applyAlignment="1">
      <alignment horizontal="right"/>
    </xf>
    <xf numFmtId="0" fontId="5" fillId="0" borderId="0" xfId="0" applyFont="1" applyBorder="1" applyAlignment="1">
      <alignment horizontal="left"/>
    </xf>
    <xf numFmtId="0" fontId="5" fillId="0" borderId="0" xfId="0" applyFont="1" applyBorder="1" applyAlignment="1">
      <alignment horizontal="center"/>
    </xf>
    <xf numFmtId="0" fontId="16" fillId="0" borderId="0" xfId="0" applyFont="1" applyBorder="1"/>
    <xf numFmtId="0" fontId="0" fillId="0" borderId="0" xfId="0" applyBorder="1"/>
    <xf numFmtId="0" fontId="0" fillId="0" borderId="0" xfId="0" applyBorder="1" applyAlignment="1">
      <alignment horizontal="center"/>
    </xf>
    <xf numFmtId="0" fontId="5" fillId="0" borderId="0" xfId="25" applyFont="1" applyFill="1" applyAlignment="1">
      <alignment horizontal="center" wrapText="1"/>
    </xf>
    <xf numFmtId="169" fontId="5" fillId="0" borderId="0" xfId="25" applyNumberFormat="1" applyFont="1" applyFill="1" applyAlignment="1">
      <alignment horizontal="center"/>
    </xf>
    <xf numFmtId="4" fontId="5" fillId="0" borderId="0" xfId="25" applyNumberFormat="1" applyFont="1" applyFill="1"/>
    <xf numFmtId="0" fontId="5" fillId="0" borderId="0" xfId="692" applyFont="1" applyFill="1" applyAlignment="1">
      <alignment horizontal="left" vertical="top" wrapText="1"/>
    </xf>
    <xf numFmtId="0" fontId="10" fillId="0" borderId="0" xfId="686" applyFont="1" applyFill="1" applyAlignment="1">
      <alignment horizontal="left" wrapText="1"/>
    </xf>
    <xf numFmtId="169" fontId="5" fillId="0" borderId="0" xfId="8" applyNumberFormat="1" applyFont="1" applyFill="1" applyAlignment="1">
      <alignment horizontal="right"/>
    </xf>
    <xf numFmtId="0" fontId="5" fillId="0" borderId="0" xfId="688" applyFont="1" applyFill="1" applyAlignment="1">
      <alignment vertical="top" wrapText="1"/>
    </xf>
    <xf numFmtId="0" fontId="5" fillId="0" borderId="0" xfId="688" applyFont="1" applyFill="1" applyAlignment="1">
      <alignment vertical="top"/>
    </xf>
    <xf numFmtId="169" fontId="10" fillId="0" borderId="0" xfId="8" applyNumberFormat="1" applyFont="1" applyFill="1" applyAlignment="1">
      <alignment horizontal="right"/>
    </xf>
    <xf numFmtId="169" fontId="5" fillId="0" borderId="0" xfId="8" applyNumberFormat="1" applyFont="1" applyFill="1"/>
    <xf numFmtId="0" fontId="89" fillId="0" borderId="0" xfId="0" applyFont="1" applyFill="1" applyAlignment="1">
      <alignment horizontal="left" vertical="top" wrapText="1"/>
    </xf>
    <xf numFmtId="169" fontId="38" fillId="0" borderId="0" xfId="0" applyNumberFormat="1" applyFont="1" applyFill="1"/>
    <xf numFmtId="4" fontId="38" fillId="0" borderId="0" xfId="0" applyNumberFormat="1" applyFont="1" applyFill="1" applyAlignment="1">
      <alignment horizontal="right"/>
    </xf>
    <xf numFmtId="170" fontId="11" fillId="0" borderId="0" xfId="13" applyNumberFormat="1" applyFont="1" applyFill="1" applyBorder="1" applyAlignment="1">
      <alignment horizontal="center" vertical="top"/>
    </xf>
    <xf numFmtId="0" fontId="11" fillId="0" borderId="0" xfId="13" applyNumberFormat="1" applyFont="1" applyFill="1" applyBorder="1" applyAlignment="1">
      <alignment horizontal="left" vertical="top"/>
    </xf>
    <xf numFmtId="0" fontId="12" fillId="0" borderId="0" xfId="0" applyFont="1" applyAlignment="1">
      <alignment horizontal="right"/>
    </xf>
    <xf numFmtId="169" fontId="12" fillId="0" borderId="0" xfId="13" applyNumberFormat="1" applyFont="1" applyFill="1" applyBorder="1" applyAlignment="1">
      <alignment horizontal="right"/>
    </xf>
    <xf numFmtId="4" fontId="12" fillId="0" borderId="0" xfId="13" applyNumberFormat="1" applyFont="1" applyFill="1" applyBorder="1" applyAlignment="1">
      <alignment horizontal="right"/>
    </xf>
    <xf numFmtId="0" fontId="90" fillId="0" borderId="0" xfId="13" applyNumberFormat="1" applyFont="1" applyFill="1" applyBorder="1" applyAlignment="1">
      <alignment horizontal="left" vertical="top" wrapText="1"/>
    </xf>
    <xf numFmtId="9" fontId="30" fillId="0" borderId="0" xfId="0" applyNumberFormat="1" applyFont="1" applyAlignment="1">
      <alignment horizontal="right"/>
    </xf>
    <xf numFmtId="169" fontId="32" fillId="0" borderId="0" xfId="13" applyNumberFormat="1" applyFont="1" applyFill="1" applyBorder="1" applyAlignment="1">
      <alignment horizontal="right"/>
    </xf>
    <xf numFmtId="4" fontId="32" fillId="0" borderId="0" xfId="13" applyNumberFormat="1" applyFont="1" applyFill="1" applyBorder="1" applyAlignment="1">
      <alignment horizontal="right"/>
    </xf>
    <xf numFmtId="4" fontId="5" fillId="0" borderId="0" xfId="13" applyNumberFormat="1" applyFont="1" applyFill="1" applyBorder="1" applyAlignment="1">
      <alignment horizontal="right"/>
    </xf>
    <xf numFmtId="0" fontId="13" fillId="0" borderId="4" xfId="0" applyFont="1" applyBorder="1" applyAlignment="1">
      <alignment horizontal="center" vertical="top" wrapText="1"/>
    </xf>
    <xf numFmtId="0" fontId="13" fillId="0" borderId="4" xfId="0" applyFont="1" applyBorder="1" applyAlignment="1">
      <alignment horizontal="right"/>
    </xf>
    <xf numFmtId="169" fontId="13" fillId="0" borderId="4" xfId="0" applyNumberFormat="1" applyFont="1" applyBorder="1" applyAlignment="1">
      <alignment horizontal="right"/>
    </xf>
    <xf numFmtId="4" fontId="13" fillId="0" borderId="4" xfId="13" applyNumberFormat="1" applyFont="1" applyFill="1" applyBorder="1" applyAlignment="1">
      <alignment horizontal="right"/>
    </xf>
    <xf numFmtId="168" fontId="6" fillId="0" borderId="5" xfId="0" applyNumberFormat="1" applyFont="1" applyBorder="1" applyAlignment="1">
      <alignment horizontal="right"/>
    </xf>
    <xf numFmtId="0" fontId="30" fillId="0" borderId="0" xfId="13" applyNumberFormat="1" applyFont="1" applyFill="1" applyBorder="1" applyAlignment="1">
      <alignment horizontal="left" vertical="top" wrapText="1"/>
    </xf>
    <xf numFmtId="0" fontId="14" fillId="0" borderId="0" xfId="13" applyNumberFormat="1" applyFont="1" applyFill="1" applyBorder="1" applyAlignment="1">
      <alignment horizontal="left" vertical="top" wrapText="1"/>
    </xf>
    <xf numFmtId="9" fontId="16" fillId="0" borderId="0" xfId="0" applyNumberFormat="1" applyFont="1" applyAlignment="1">
      <alignment horizontal="right"/>
    </xf>
    <xf numFmtId="169" fontId="16" fillId="0" borderId="0" xfId="13" applyNumberFormat="1" applyFont="1" applyFill="1" applyBorder="1" applyAlignment="1">
      <alignment horizontal="right"/>
    </xf>
    <xf numFmtId="4" fontId="16" fillId="0" borderId="0" xfId="13" applyNumberFormat="1" applyFont="1" applyFill="1" applyBorder="1" applyAlignment="1">
      <alignment horizontal="right"/>
    </xf>
    <xf numFmtId="170" fontId="19" fillId="0" borderId="0" xfId="13" applyNumberFormat="1" applyFont="1" applyFill="1" applyBorder="1" applyAlignment="1">
      <alignment horizontal="center" vertical="top"/>
    </xf>
    <xf numFmtId="0" fontId="16" fillId="0" borderId="0" xfId="13" applyNumberFormat="1" applyFont="1" applyFill="1" applyBorder="1" applyAlignment="1">
      <alignment horizontal="left" vertical="top" wrapText="1"/>
    </xf>
    <xf numFmtId="170" fontId="6" fillId="0" borderId="0" xfId="12" applyNumberFormat="1" applyFont="1" applyFill="1" applyBorder="1" applyAlignment="1">
      <alignment horizontal="center" vertical="top"/>
    </xf>
    <xf numFmtId="0" fontId="10" fillId="0" borderId="0" xfId="13" applyNumberFormat="1" applyFont="1" applyFill="1" applyBorder="1" applyAlignment="1">
      <alignment horizontal="left" wrapText="1"/>
    </xf>
    <xf numFmtId="0" fontId="5" fillId="0" borderId="0" xfId="13" applyNumberFormat="1" applyFont="1" applyFill="1" applyBorder="1" applyAlignment="1">
      <alignment horizontal="left" wrapText="1"/>
    </xf>
    <xf numFmtId="169" fontId="5" fillId="0" borderId="0" xfId="2" applyNumberFormat="1" applyFont="1" applyAlignment="1">
      <alignment horizontal="right"/>
    </xf>
    <xf numFmtId="170" fontId="19" fillId="0" borderId="0" xfId="17" applyNumberFormat="1" applyFont="1" applyFill="1" applyBorder="1" applyAlignment="1">
      <alignment horizontal="center" vertical="top"/>
    </xf>
    <xf numFmtId="0" fontId="0" fillId="0" borderId="0" xfId="13" applyNumberFormat="1" applyFont="1" applyFill="1" applyBorder="1" applyAlignment="1">
      <alignment horizontal="left" wrapText="1"/>
    </xf>
    <xf numFmtId="0" fontId="16" fillId="0" borderId="0" xfId="13" applyNumberFormat="1" applyFont="1" applyFill="1" applyBorder="1" applyAlignment="1">
      <alignment horizontal="left" wrapText="1"/>
    </xf>
    <xf numFmtId="169" fontId="16" fillId="0" borderId="0" xfId="0" applyNumberFormat="1" applyFont="1" applyAlignment="1">
      <alignment horizontal="right"/>
    </xf>
    <xf numFmtId="4" fontId="16" fillId="0" borderId="0" xfId="0" applyNumberFormat="1" applyFont="1" applyAlignment="1">
      <alignment horizontal="right"/>
    </xf>
    <xf numFmtId="0" fontId="5" fillId="0" borderId="0" xfId="691" applyFont="1" applyAlignment="1">
      <alignment wrapText="1"/>
    </xf>
    <xf numFmtId="4" fontId="5" fillId="0" borderId="0" xfId="12" applyNumberFormat="1" applyFont="1" applyFill="1" applyBorder="1" applyAlignment="1"/>
    <xf numFmtId="0" fontId="5" fillId="0" borderId="0" xfId="8" applyFont="1" applyAlignment="1">
      <alignment horizontal="right"/>
    </xf>
    <xf numFmtId="0" fontId="5" fillId="0" borderId="0" xfId="692" applyFont="1" applyAlignment="1">
      <alignment vertical="center"/>
    </xf>
    <xf numFmtId="0" fontId="5" fillId="0" borderId="0" xfId="12" applyNumberFormat="1" applyFont="1" applyFill="1" applyBorder="1" applyAlignment="1">
      <alignment horizontal="left" vertical="top" wrapText="1"/>
    </xf>
    <xf numFmtId="9" fontId="5" fillId="0" borderId="0" xfId="0" applyNumberFormat="1" applyFont="1" applyAlignment="1">
      <alignment horizontal="right"/>
    </xf>
    <xf numFmtId="169" fontId="5" fillId="0" borderId="0" xfId="12" applyNumberFormat="1" applyFont="1" applyFill="1" applyBorder="1" applyAlignment="1">
      <alignment horizontal="right"/>
    </xf>
    <xf numFmtId="0" fontId="5"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center"/>
    </xf>
    <xf numFmtId="169" fontId="38" fillId="0" borderId="0" xfId="0" applyNumberFormat="1" applyFont="1" applyAlignment="1">
      <alignment horizontal="center"/>
    </xf>
    <xf numFmtId="181" fontId="38" fillId="0" borderId="0" xfId="11" applyNumberFormat="1" applyFont="1" applyFill="1" applyBorder="1" applyAlignment="1">
      <alignment horizontal="right"/>
    </xf>
    <xf numFmtId="4" fontId="3" fillId="0" borderId="0" xfId="0" applyNumberFormat="1" applyFont="1"/>
    <xf numFmtId="0" fontId="38" fillId="0" borderId="0" xfId="0" applyFont="1"/>
    <xf numFmtId="0" fontId="5" fillId="0" borderId="0" xfId="2" quotePrefix="1" applyFont="1" applyAlignment="1">
      <alignment horizontal="left" vertical="top" wrapText="1"/>
    </xf>
    <xf numFmtId="170" fontId="6" fillId="0" borderId="0" xfId="16" applyNumberFormat="1" applyFont="1" applyFill="1" applyBorder="1" applyAlignment="1">
      <alignment horizontal="center" vertical="top"/>
    </xf>
    <xf numFmtId="0" fontId="5" fillId="0" borderId="0" xfId="16" applyNumberFormat="1" applyFont="1" applyFill="1" applyBorder="1" applyAlignment="1">
      <alignment horizontal="left" vertical="top" wrapText="1"/>
    </xf>
    <xf numFmtId="4" fontId="5" fillId="0" borderId="0" xfId="2" applyNumberFormat="1" applyFont="1" applyAlignment="1">
      <alignment horizontal="right"/>
    </xf>
    <xf numFmtId="0" fontId="5" fillId="0" borderId="0" xfId="17" applyNumberFormat="1" applyFont="1" applyFill="1" applyBorder="1" applyAlignment="1">
      <alignment horizontal="left" vertical="top" wrapText="1"/>
    </xf>
    <xf numFmtId="0" fontId="5" fillId="0" borderId="0" xfId="13" quotePrefix="1" applyNumberFormat="1" applyFont="1" applyFill="1" applyBorder="1" applyAlignment="1">
      <alignment horizontal="left" vertical="top" wrapText="1"/>
    </xf>
    <xf numFmtId="0" fontId="5" fillId="0" borderId="0" xfId="12" quotePrefix="1" applyNumberFormat="1" applyFont="1" applyFill="1" applyBorder="1" applyAlignment="1">
      <alignment horizontal="left" vertical="top" wrapText="1"/>
    </xf>
    <xf numFmtId="9" fontId="5" fillId="0" borderId="2" xfId="0" applyNumberFormat="1" applyFont="1" applyBorder="1" applyAlignment="1">
      <alignment horizontal="right"/>
    </xf>
    <xf numFmtId="169" fontId="10" fillId="0" borderId="2" xfId="13" applyNumberFormat="1" applyFont="1" applyFill="1" applyBorder="1" applyAlignment="1">
      <alignment horizontal="right"/>
    </xf>
    <xf numFmtId="4" fontId="10" fillId="0" borderId="2" xfId="13" applyNumberFormat="1" applyFont="1" applyFill="1" applyBorder="1" applyAlignment="1">
      <alignment horizontal="right"/>
    </xf>
    <xf numFmtId="170" fontId="14" fillId="0" borderId="0" xfId="17" applyNumberFormat="1" applyFont="1" applyFill="1" applyBorder="1" applyAlignment="1">
      <alignment horizontal="center" vertical="top"/>
    </xf>
    <xf numFmtId="0" fontId="14" fillId="0" borderId="0" xfId="13" applyNumberFormat="1" applyFont="1" applyFill="1" applyBorder="1" applyAlignment="1">
      <alignment horizontal="left" wrapText="1"/>
    </xf>
    <xf numFmtId="170" fontId="92" fillId="0" borderId="0" xfId="17" applyNumberFormat="1" applyFont="1" applyFill="1" applyBorder="1" applyAlignment="1">
      <alignment horizontal="center" vertical="top"/>
    </xf>
    <xf numFmtId="0" fontId="5" fillId="0" borderId="0" xfId="25" applyFont="1"/>
    <xf numFmtId="169" fontId="5" fillId="0" borderId="0" xfId="13" applyNumberFormat="1" applyFont="1" applyFill="1" applyBorder="1" applyAlignment="1">
      <alignment horizontal="right"/>
    </xf>
    <xf numFmtId="0" fontId="14" fillId="0" borderId="3" xfId="0" applyFont="1" applyBorder="1" applyAlignment="1">
      <alignment vertical="top" wrapText="1"/>
    </xf>
    <xf numFmtId="0" fontId="5" fillId="0" borderId="4" xfId="0" applyFont="1" applyBorder="1" applyAlignment="1">
      <alignment horizontal="right"/>
    </xf>
    <xf numFmtId="4" fontId="5" fillId="0" borderId="4" xfId="0" applyNumberFormat="1" applyFont="1" applyBorder="1"/>
    <xf numFmtId="0" fontId="16" fillId="0" borderId="0" xfId="0" applyFont="1" applyAlignment="1">
      <alignment horizontal="center" vertical="top"/>
    </xf>
    <xf numFmtId="0" fontId="38" fillId="0" borderId="0" xfId="0" applyFont="1" applyAlignment="1">
      <alignment vertical="top"/>
    </xf>
    <xf numFmtId="169" fontId="32" fillId="0" borderId="0" xfId="0" applyNumberFormat="1" applyFont="1"/>
    <xf numFmtId="4" fontId="32" fillId="0" borderId="0" xfId="0" applyNumberFormat="1" applyFont="1"/>
    <xf numFmtId="169" fontId="38" fillId="0" borderId="0" xfId="0" applyNumberFormat="1" applyFont="1" applyAlignment="1">
      <alignment horizontal="right"/>
    </xf>
    <xf numFmtId="180" fontId="10" fillId="0" borderId="0" xfId="0" applyNumberFormat="1" applyFont="1" applyFill="1" applyAlignment="1">
      <alignment horizontal="right"/>
    </xf>
    <xf numFmtId="180" fontId="5" fillId="0" borderId="0" xfId="0" applyNumberFormat="1" applyFont="1" applyFill="1" applyAlignment="1">
      <alignment horizontal="right"/>
    </xf>
    <xf numFmtId="0" fontId="10" fillId="0" borderId="0" xfId="0" applyFont="1" applyFill="1" applyAlignment="1">
      <alignment horizontal="left" wrapText="1"/>
    </xf>
    <xf numFmtId="0" fontId="0" fillId="0" borderId="0" xfId="13" applyNumberFormat="1" applyFont="1" applyFill="1" applyBorder="1" applyAlignment="1">
      <alignment horizontal="left" vertical="top" wrapText="1"/>
    </xf>
    <xf numFmtId="170" fontId="19" fillId="0" borderId="0" xfId="14" applyNumberFormat="1" applyFont="1" applyFill="1" applyBorder="1" applyAlignment="1">
      <alignment horizontal="center" vertical="top"/>
    </xf>
    <xf numFmtId="0" fontId="5" fillId="0" borderId="0" xfId="0" applyFont="1" applyAlignment="1">
      <alignment horizontal="left" vertical="center" wrapText="1"/>
    </xf>
    <xf numFmtId="0" fontId="5" fillId="0" borderId="0" xfId="0" quotePrefix="1" applyFont="1" applyAlignment="1">
      <alignment horizontal="left" vertical="center" wrapText="1"/>
    </xf>
    <xf numFmtId="170" fontId="6" fillId="0" borderId="0" xfId="12" applyNumberFormat="1" applyFont="1" applyAlignment="1">
      <alignment horizontal="center" vertical="top"/>
    </xf>
    <xf numFmtId="0" fontId="5" fillId="0" borderId="0" xfId="25" applyFont="1" applyAlignment="1">
      <alignment horizontal="left" vertical="top" wrapText="1"/>
    </xf>
    <xf numFmtId="169" fontId="10" fillId="0" borderId="0" xfId="0" applyNumberFormat="1" applyFont="1" applyAlignment="1">
      <alignment horizontal="right" wrapText="1"/>
    </xf>
    <xf numFmtId="4" fontId="10" fillId="0" borderId="0" xfId="0" applyNumberFormat="1" applyFont="1" applyAlignment="1">
      <alignment horizontal="right"/>
    </xf>
    <xf numFmtId="174" fontId="5" fillId="0" borderId="0" xfId="0" applyNumberFormat="1" applyFont="1" applyAlignment="1">
      <alignment horizontal="right" wrapText="1"/>
    </xf>
    <xf numFmtId="174" fontId="10" fillId="0" borderId="0" xfId="0" applyNumberFormat="1" applyFont="1"/>
    <xf numFmtId="4" fontId="5" fillId="0" borderId="0" xfId="14" applyNumberFormat="1" applyFont="1" applyFill="1" applyBorder="1" applyAlignment="1">
      <alignment horizontal="right"/>
    </xf>
    <xf numFmtId="0" fontId="5" fillId="0" borderId="0" xfId="0" applyFont="1" applyAlignment="1">
      <alignment vertical="top" wrapText="1"/>
    </xf>
    <xf numFmtId="4" fontId="5" fillId="0" borderId="0" xfId="8" applyNumberFormat="1" applyFont="1" applyAlignment="1">
      <alignment horizontal="right"/>
    </xf>
    <xf numFmtId="0" fontId="10" fillId="0" borderId="0" xfId="14" applyNumberFormat="1" applyFont="1" applyAlignment="1">
      <alignment horizontal="left" vertical="top" wrapText="1"/>
    </xf>
    <xf numFmtId="0" fontId="10" fillId="0" borderId="0" xfId="14" applyNumberFormat="1" applyFont="1" applyFill="1" applyBorder="1" applyAlignment="1">
      <alignment horizontal="left" vertical="top" wrapText="1"/>
    </xf>
    <xf numFmtId="0" fontId="10" fillId="0" borderId="0" xfId="0" applyFont="1" applyAlignment="1">
      <alignment horizontal="right"/>
    </xf>
    <xf numFmtId="0" fontId="5" fillId="0" borderId="0" xfId="14" applyNumberFormat="1" applyFont="1" applyFill="1" applyBorder="1" applyAlignment="1">
      <alignment horizontal="right"/>
    </xf>
    <xf numFmtId="4" fontId="3" fillId="0" borderId="0" xfId="0" applyNumberFormat="1" applyFont="1" applyBorder="1"/>
    <xf numFmtId="0" fontId="5" fillId="0" borderId="0" xfId="28" applyNumberFormat="1" applyFont="1" applyFill="1" applyBorder="1" applyAlignment="1">
      <alignment horizontal="left" vertical="top" wrapText="1"/>
    </xf>
    <xf numFmtId="4" fontId="5" fillId="0" borderId="0" xfId="16" applyNumberFormat="1" applyFont="1" applyFill="1" applyBorder="1" applyAlignment="1">
      <alignment horizontal="right"/>
    </xf>
    <xf numFmtId="0" fontId="5" fillId="0" borderId="0" xfId="692" quotePrefix="1" applyFont="1" applyAlignment="1">
      <alignment horizontal="left" vertical="top" wrapText="1"/>
    </xf>
    <xf numFmtId="4" fontId="5" fillId="0" borderId="0" xfId="23" applyNumberFormat="1" applyFont="1" applyFill="1" applyBorder="1" applyAlignment="1">
      <alignment horizontal="right"/>
    </xf>
    <xf numFmtId="4" fontId="14" fillId="0" borderId="0" xfId="0" applyNumberFormat="1" applyFont="1" applyFill="1" applyBorder="1"/>
    <xf numFmtId="170" fontId="6" fillId="0" borderId="0" xfId="38" applyNumberFormat="1" applyFont="1" applyFill="1" applyBorder="1" applyAlignment="1" applyProtection="1">
      <alignment horizontal="center" vertical="top"/>
    </xf>
    <xf numFmtId="0" fontId="10" fillId="0" borderId="0" xfId="0" applyFont="1" applyAlignment="1">
      <alignment horizontal="left" vertical="top" wrapText="1"/>
    </xf>
    <xf numFmtId="0" fontId="5" fillId="0" borderId="0" xfId="25" applyFont="1" applyAlignment="1">
      <alignment horizontal="right"/>
    </xf>
    <xf numFmtId="0" fontId="10" fillId="0" borderId="0" xfId="0" quotePrefix="1" applyFont="1" applyAlignment="1">
      <alignment horizontal="left" vertical="top" wrapText="1"/>
    </xf>
    <xf numFmtId="0" fontId="5" fillId="0" borderId="0" xfId="2" applyFont="1" applyAlignment="1">
      <alignment horizontal="right" wrapText="1"/>
    </xf>
    <xf numFmtId="0" fontId="16" fillId="0" borderId="0" xfId="691" applyAlignment="1">
      <alignment vertical="top" wrapText="1"/>
    </xf>
    <xf numFmtId="0" fontId="5" fillId="0" borderId="0" xfId="691" applyFont="1" applyAlignment="1">
      <alignment horizontal="right" wrapText="1"/>
    </xf>
    <xf numFmtId="169" fontId="10" fillId="0" borderId="0" xfId="689" applyNumberFormat="1" applyFont="1" applyFill="1" applyBorder="1" applyAlignment="1">
      <alignment horizontal="right"/>
    </xf>
    <xf numFmtId="180" fontId="5" fillId="0" borderId="0" xfId="689" applyNumberFormat="1" applyFont="1" applyFill="1" applyBorder="1" applyAlignment="1">
      <alignment horizontal="right"/>
    </xf>
    <xf numFmtId="180" fontId="5" fillId="0" borderId="0" xfId="14" applyNumberFormat="1" applyFont="1" applyFill="1" applyBorder="1" applyAlignment="1">
      <alignment horizontal="right"/>
    </xf>
    <xf numFmtId="0" fontId="16" fillId="2" borderId="0" xfId="691" applyFill="1" applyAlignment="1">
      <alignment wrapText="1"/>
    </xf>
    <xf numFmtId="169" fontId="10" fillId="0" borderId="0" xfId="12" applyNumberFormat="1" applyFont="1" applyFill="1" applyBorder="1" applyAlignment="1">
      <alignment horizontal="right"/>
    </xf>
    <xf numFmtId="0" fontId="16" fillId="0" borderId="0" xfId="691" applyAlignment="1">
      <alignment wrapText="1"/>
    </xf>
    <xf numFmtId="169" fontId="5" fillId="0" borderId="0" xfId="2" applyNumberFormat="1" applyFont="1" applyFill="1" applyAlignment="1">
      <alignment horizontal="right"/>
    </xf>
    <xf numFmtId="170" fontId="6" fillId="0" borderId="0" xfId="46" applyNumberFormat="1" applyFont="1" applyFill="1" applyAlignment="1">
      <alignment horizontal="center" vertical="top"/>
    </xf>
    <xf numFmtId="0" fontId="5" fillId="0" borderId="0" xfId="25" applyFont="1" applyFill="1" applyAlignment="1">
      <alignment vertical="top" wrapText="1"/>
    </xf>
    <xf numFmtId="169" fontId="16" fillId="0" borderId="0" xfId="40" applyNumberFormat="1" applyFont="1" applyFill="1" applyAlignment="1">
      <alignment horizontal="right"/>
    </xf>
    <xf numFmtId="4" fontId="16" fillId="0" borderId="0" xfId="25" applyNumberFormat="1" applyFill="1"/>
    <xf numFmtId="4" fontId="21" fillId="0" borderId="0" xfId="36" applyNumberFormat="1" applyAlignment="1" applyProtection="1">
      <alignment horizontal="right"/>
      <protection locked="0"/>
    </xf>
    <xf numFmtId="172" fontId="5" fillId="2" borderId="0" xfId="13" applyNumberFormat="1" applyFont="1" applyFill="1" applyBorder="1" applyAlignment="1"/>
    <xf numFmtId="0" fontId="16" fillId="0" borderId="0" xfId="692" applyFont="1" applyFill="1" applyAlignment="1">
      <alignment horizontal="left" vertical="top" wrapText="1"/>
    </xf>
    <xf numFmtId="169" fontId="16" fillId="0" borderId="0" xfId="0" applyNumberFormat="1" applyFont="1" applyFill="1" applyAlignment="1">
      <alignment horizontal="right"/>
    </xf>
    <xf numFmtId="169" fontId="16" fillId="0" borderId="0" xfId="12" applyNumberFormat="1" applyFont="1" applyFill="1" applyBorder="1" applyAlignment="1"/>
    <xf numFmtId="4" fontId="16" fillId="0" borderId="0" xfId="12" applyNumberFormat="1" applyFont="1" applyFill="1" applyBorder="1" applyAlignment="1">
      <alignment horizontal="right"/>
    </xf>
    <xf numFmtId="0" fontId="0" fillId="0" borderId="0" xfId="0" quotePrefix="1" applyAlignment="1">
      <alignment vertical="top" wrapText="1"/>
    </xf>
    <xf numFmtId="0" fontId="0" fillId="0" borderId="0" xfId="0" applyAlignment="1">
      <alignment wrapText="1"/>
    </xf>
    <xf numFmtId="0" fontId="0" fillId="0" borderId="0" xfId="0" quotePrefix="1" applyAlignment="1">
      <alignment horizontal="left" vertical="top" wrapText="1"/>
    </xf>
    <xf numFmtId="0" fontId="10" fillId="0" borderId="0" xfId="2" quotePrefix="1" applyFont="1" applyAlignment="1">
      <alignment vertical="top" wrapText="1"/>
    </xf>
    <xf numFmtId="4" fontId="16" fillId="52" borderId="0" xfId="25" applyNumberFormat="1" applyFill="1"/>
    <xf numFmtId="0" fontId="5" fillId="0" borderId="0" xfId="0" applyFont="1" applyFill="1" applyAlignment="1">
      <alignment horizontal="left" vertical="top" wrapText="1"/>
    </xf>
  </cellXfs>
  <cellStyles count="694">
    <cellStyle name="20 % – Poudarek1 2" xfId="58"/>
    <cellStyle name="20 % – Poudarek1 2 2" xfId="59"/>
    <cellStyle name="20 % – Poudarek1 3" xfId="60"/>
    <cellStyle name="20 % – Poudarek2 2" xfId="61"/>
    <cellStyle name="20 % – Poudarek2 2 2" xfId="62"/>
    <cellStyle name="20 % – Poudarek2 3" xfId="63"/>
    <cellStyle name="20 % – Poudarek3 2" xfId="64"/>
    <cellStyle name="20 % – Poudarek3 2 2" xfId="65"/>
    <cellStyle name="20 % – Poudarek3 3" xfId="66"/>
    <cellStyle name="20 % – Poudarek4 2" xfId="67"/>
    <cellStyle name="20 % – Poudarek4 2 2" xfId="68"/>
    <cellStyle name="20 % – Poudarek4 3" xfId="69"/>
    <cellStyle name="20 % – Poudarek5 2" xfId="70"/>
    <cellStyle name="20 % – Poudarek5 3" xfId="71"/>
    <cellStyle name="20 % – Poudarek6 2" xfId="72"/>
    <cellStyle name="20 % – Poudarek6 2 2" xfId="73"/>
    <cellStyle name="20 % – Poudarek6 3" xfId="74"/>
    <cellStyle name="40 % – Poudarek1 2" xfId="75"/>
    <cellStyle name="40 % – Poudarek1 2 2" xfId="76"/>
    <cellStyle name="40 % – Poudarek1 3" xfId="77"/>
    <cellStyle name="40 % – Poudarek2 2" xfId="78"/>
    <cellStyle name="40 % – Poudarek2 3" xfId="79"/>
    <cellStyle name="40 % – Poudarek3 2" xfId="80"/>
    <cellStyle name="40 % – Poudarek3 2 2" xfId="81"/>
    <cellStyle name="40 % – Poudarek3 3" xfId="82"/>
    <cellStyle name="40 % – Poudarek4 2" xfId="83"/>
    <cellStyle name="40 % – Poudarek4 2 2" xfId="84"/>
    <cellStyle name="40 % – Poudarek4 3" xfId="85"/>
    <cellStyle name="40 % – Poudarek5 2" xfId="86"/>
    <cellStyle name="40 % – Poudarek5 2 2" xfId="87"/>
    <cellStyle name="40 % – Poudarek5 3" xfId="88"/>
    <cellStyle name="40 % – Poudarek6 2" xfId="89"/>
    <cellStyle name="40 % – Poudarek6 2 2" xfId="90"/>
    <cellStyle name="40 % – Poudarek6 3" xfId="91"/>
    <cellStyle name="60 % – Poudarek1 2" xfId="92"/>
    <cellStyle name="60 % – Poudarek1 2 2" xfId="93"/>
    <cellStyle name="60 % – Poudarek1 3" xfId="94"/>
    <cellStyle name="60 % – Poudarek2 2" xfId="95"/>
    <cellStyle name="60 % – Poudarek2 2 2" xfId="96"/>
    <cellStyle name="60 % – Poudarek2 3" xfId="97"/>
    <cellStyle name="60 % – Poudarek3 2" xfId="98"/>
    <cellStyle name="60 % – Poudarek3 2 2" xfId="99"/>
    <cellStyle name="60 % – Poudarek3 3" xfId="100"/>
    <cellStyle name="60 % – Poudarek4 2" xfId="101"/>
    <cellStyle name="60 % – Poudarek4 2 2" xfId="102"/>
    <cellStyle name="60 % – Poudarek4 3" xfId="103"/>
    <cellStyle name="60 % – Poudarek5 2" xfId="104"/>
    <cellStyle name="60 % – Poudarek5 2 2" xfId="105"/>
    <cellStyle name="60 % – Poudarek5 3" xfId="106"/>
    <cellStyle name="60 % – Poudarek6 2" xfId="107"/>
    <cellStyle name="60 % – Poudarek6 2 2" xfId="108"/>
    <cellStyle name="60 % – Poudarek6 3" xfId="109"/>
    <cellStyle name="Accent1" xfId="110"/>
    <cellStyle name="Accent2" xfId="111"/>
    <cellStyle name="Accent3" xfId="112"/>
    <cellStyle name="Accent4" xfId="113"/>
    <cellStyle name="Accent5" xfId="114"/>
    <cellStyle name="Accent6" xfId="115"/>
    <cellStyle name="Background" xfId="116"/>
    <cellStyle name="Background 2" xfId="117"/>
    <cellStyle name="Background 3" xfId="118"/>
    <cellStyle name="Background 3 2" xfId="119"/>
    <cellStyle name="Bad" xfId="120"/>
    <cellStyle name="Calculation" xfId="121"/>
    <cellStyle name="Card" xfId="122"/>
    <cellStyle name="Card 2" xfId="123"/>
    <cellStyle name="Card 3" xfId="124"/>
    <cellStyle name="Card 3 2" xfId="125"/>
    <cellStyle name="Card B" xfId="126"/>
    <cellStyle name="Card B 2" xfId="127"/>
    <cellStyle name="Card B 3" xfId="128"/>
    <cellStyle name="Card B 3 2" xfId="129"/>
    <cellStyle name="Card BL" xfId="130"/>
    <cellStyle name="Card BL 2" xfId="131"/>
    <cellStyle name="Card BL 3" xfId="132"/>
    <cellStyle name="Card BL 3 2" xfId="133"/>
    <cellStyle name="Card BR" xfId="134"/>
    <cellStyle name="Card BR 2" xfId="135"/>
    <cellStyle name="Card BR 3" xfId="136"/>
    <cellStyle name="Card BR 3 2" xfId="137"/>
    <cellStyle name="Card L" xfId="138"/>
    <cellStyle name="Card L 2" xfId="139"/>
    <cellStyle name="Card L 3" xfId="140"/>
    <cellStyle name="Card L 3 2" xfId="141"/>
    <cellStyle name="Card R" xfId="142"/>
    <cellStyle name="Card R 2" xfId="143"/>
    <cellStyle name="Card R 3" xfId="144"/>
    <cellStyle name="Card R 3 2" xfId="145"/>
    <cellStyle name="Card T" xfId="146"/>
    <cellStyle name="Card T 2" xfId="147"/>
    <cellStyle name="Card T 3" xfId="148"/>
    <cellStyle name="Card T 3 2" xfId="149"/>
    <cellStyle name="Card TL" xfId="150"/>
    <cellStyle name="Card TL 2" xfId="151"/>
    <cellStyle name="Card TL 3" xfId="152"/>
    <cellStyle name="Card TL 3 2" xfId="153"/>
    <cellStyle name="Card TR" xfId="154"/>
    <cellStyle name="Card TR 2" xfId="155"/>
    <cellStyle name="Card TR 3" xfId="156"/>
    <cellStyle name="Card TR 3 2" xfId="157"/>
    <cellStyle name="Card_obrtna dela" xfId="158"/>
    <cellStyle name="Check Cell" xfId="159"/>
    <cellStyle name="Column Header" xfId="160"/>
    <cellStyle name="Column Header 2" xfId="161"/>
    <cellStyle name="Column Header 3" xfId="162"/>
    <cellStyle name="Column Header 3 2" xfId="163"/>
    <cellStyle name="Comma 2" xfId="164"/>
    <cellStyle name="Comma 2 2" xfId="165"/>
    <cellStyle name="Comma 2 3" xfId="166"/>
    <cellStyle name="Comma_SKUPNO" xfId="54"/>
    <cellStyle name="Date" xfId="167"/>
    <cellStyle name="Date 2" xfId="168"/>
    <cellStyle name="Dobro 2" xfId="169"/>
    <cellStyle name="Dobro 2 2" xfId="170"/>
    <cellStyle name="Dobro 3" xfId="171"/>
    <cellStyle name="Euro" xfId="1"/>
    <cellStyle name="Excel Built-in 20% - Accent1" xfId="172"/>
    <cellStyle name="Excel Built-in 20% - Accent2" xfId="173"/>
    <cellStyle name="Excel Built-in 20% - Accent3" xfId="174"/>
    <cellStyle name="Excel Built-in 20% - Accent4" xfId="175"/>
    <cellStyle name="Excel Built-in 20% - Accent5" xfId="176"/>
    <cellStyle name="Excel Built-in 20% - Accent6" xfId="177"/>
    <cellStyle name="Excel Built-in 40% - Accent1" xfId="178"/>
    <cellStyle name="Excel Built-in 40% - Accent2" xfId="179"/>
    <cellStyle name="Excel Built-in 40% - Accent3" xfId="180"/>
    <cellStyle name="Excel Built-in 40% - Accent4" xfId="181"/>
    <cellStyle name="Excel Built-in 40% - Accent5" xfId="182"/>
    <cellStyle name="Excel Built-in 40% - Accent6" xfId="183"/>
    <cellStyle name="Excel Built-in 60% - Accent1" xfId="184"/>
    <cellStyle name="Excel Built-in 60% - Accent2" xfId="185"/>
    <cellStyle name="Excel Built-in 60% - Accent3" xfId="186"/>
    <cellStyle name="Excel Built-in 60% - Accent4" xfId="187"/>
    <cellStyle name="Excel Built-in 60% - Accent5" xfId="188"/>
    <cellStyle name="Excel Built-in 60% - Accent6" xfId="189"/>
    <cellStyle name="Excel Built-in Accent1" xfId="190"/>
    <cellStyle name="Excel Built-in Accent2" xfId="191"/>
    <cellStyle name="Excel Built-in Accent3" xfId="192"/>
    <cellStyle name="Excel Built-in Accent4" xfId="193"/>
    <cellStyle name="Excel Built-in Accent5" xfId="194"/>
    <cellStyle name="Excel Built-in Accent6" xfId="195"/>
    <cellStyle name="Excel Built-in Bad" xfId="196"/>
    <cellStyle name="Excel Built-in Calculation" xfId="197"/>
    <cellStyle name="Excel Built-in Check Cell" xfId="198"/>
    <cellStyle name="Excel Built-in Explanatory Text" xfId="199"/>
    <cellStyle name="Excel Built-in Good" xfId="200"/>
    <cellStyle name="Excel Built-in Heading 1" xfId="201"/>
    <cellStyle name="Excel Built-in Heading 2" xfId="202"/>
    <cellStyle name="Excel Built-in Heading 3" xfId="203"/>
    <cellStyle name="Excel Built-in Heading 4" xfId="204"/>
    <cellStyle name="Excel Built-in Input" xfId="205"/>
    <cellStyle name="Excel Built-in Linked Cell" xfId="206"/>
    <cellStyle name="Excel Built-in Neutral" xfId="207"/>
    <cellStyle name="Excel Built-in Normal" xfId="208"/>
    <cellStyle name="Excel Built-in Normal 2" xfId="209"/>
    <cellStyle name="Excel Built-in Note" xfId="210"/>
    <cellStyle name="Excel Built-in Output" xfId="211"/>
    <cellStyle name="Excel Built-in Output 2" xfId="212"/>
    <cellStyle name="Excel Built-in Title" xfId="213"/>
    <cellStyle name="Excel Built-in Total" xfId="214"/>
    <cellStyle name="Excel Built-in Total 2" xfId="215"/>
    <cellStyle name="Excel Built-in Warning Text" xfId="216"/>
    <cellStyle name="Explanatory Text" xfId="217"/>
    <cellStyle name="Fixed" xfId="218"/>
    <cellStyle name="Fixed 2" xfId="219"/>
    <cellStyle name="Heading 1" xfId="220"/>
    <cellStyle name="Heading 2" xfId="221"/>
    <cellStyle name="Heading 3" xfId="222"/>
    <cellStyle name="Heading 4" xfId="223"/>
    <cellStyle name="Heading1" xfId="224"/>
    <cellStyle name="Heading1 2" xfId="225"/>
    <cellStyle name="Heading2" xfId="226"/>
    <cellStyle name="Heading2 2" xfId="227"/>
    <cellStyle name="Hiperpovezava 2" xfId="228"/>
    <cellStyle name="Input" xfId="229"/>
    <cellStyle name="Item" xfId="230"/>
    <cellStyle name="Izhod 2" xfId="231"/>
    <cellStyle name="Izhod 2 2" xfId="232"/>
    <cellStyle name="Izhod 3" xfId="233"/>
    <cellStyle name="Izhod 3 2" xfId="234"/>
    <cellStyle name="Keš" xfId="235"/>
    <cellStyle name="Keš 2" xfId="236"/>
    <cellStyle name="Keš 3" xfId="237"/>
    <cellStyle name="Linked Cell" xfId="238"/>
    <cellStyle name="Naslov 1 2" xfId="239"/>
    <cellStyle name="Naslov 1 3" xfId="240"/>
    <cellStyle name="Naslov 2 2" xfId="241"/>
    <cellStyle name="Naslov 2 3" xfId="242"/>
    <cellStyle name="Naslov 3 2" xfId="243"/>
    <cellStyle name="Naslov 3 3" xfId="244"/>
    <cellStyle name="Naslov 4 2" xfId="245"/>
    <cellStyle name="Naslov 4 3" xfId="246"/>
    <cellStyle name="Naslov 5" xfId="247"/>
    <cellStyle name="Naslov 5 2" xfId="248"/>
    <cellStyle name="Naslov 6" xfId="249"/>
    <cellStyle name="Navadno" xfId="0" builtinId="0"/>
    <cellStyle name="Navadno 10" xfId="250"/>
    <cellStyle name="Navadno 10 2" xfId="251"/>
    <cellStyle name="Navadno 10 3" xfId="252"/>
    <cellStyle name="Navadno 10 4" xfId="253"/>
    <cellStyle name="Navadno 100" xfId="254"/>
    <cellStyle name="Navadno 101" xfId="255"/>
    <cellStyle name="Navadno 102" xfId="256"/>
    <cellStyle name="Navadno 103" xfId="257"/>
    <cellStyle name="Navadno 104" xfId="258"/>
    <cellStyle name="Navadno 105" xfId="259"/>
    <cellStyle name="Navadno 106" xfId="260"/>
    <cellStyle name="Navadno 107" xfId="261"/>
    <cellStyle name="Navadno 108" xfId="262"/>
    <cellStyle name="Navadno 109" xfId="263"/>
    <cellStyle name="Navadno 11" xfId="264"/>
    <cellStyle name="Navadno 11 2" xfId="265"/>
    <cellStyle name="Navadno 11 2 2" xfId="266"/>
    <cellStyle name="Navadno 11 2 3" xfId="267"/>
    <cellStyle name="Navadno 11 2 4" xfId="268"/>
    <cellStyle name="Navadno 11 3" xfId="269"/>
    <cellStyle name="Navadno 110" xfId="270"/>
    <cellStyle name="Navadno 111" xfId="271"/>
    <cellStyle name="Navadno 112" xfId="272"/>
    <cellStyle name="Navadno 113" xfId="273"/>
    <cellStyle name="Navadno 114" xfId="274"/>
    <cellStyle name="Navadno 115" xfId="275"/>
    <cellStyle name="Navadno 116" xfId="276"/>
    <cellStyle name="Navadno 117" xfId="277"/>
    <cellStyle name="Navadno 118" xfId="278"/>
    <cellStyle name="Navadno 119" xfId="279"/>
    <cellStyle name="Navadno 12" xfId="280"/>
    <cellStyle name="Navadno 12 2" xfId="281"/>
    <cellStyle name="Navadno 12 3" xfId="282"/>
    <cellStyle name="Navadno 12 4" xfId="283"/>
    <cellStyle name="Navadno 120" xfId="284"/>
    <cellStyle name="Navadno 121" xfId="285"/>
    <cellStyle name="Navadno 122" xfId="286"/>
    <cellStyle name="Navadno 123" xfId="287"/>
    <cellStyle name="Navadno 124" xfId="288"/>
    <cellStyle name="Navadno 125" xfId="289"/>
    <cellStyle name="Navadno 126" xfId="290"/>
    <cellStyle name="Navadno 127" xfId="291"/>
    <cellStyle name="Navadno 128" xfId="292"/>
    <cellStyle name="Navadno 129" xfId="293"/>
    <cellStyle name="Navadno 13" xfId="294"/>
    <cellStyle name="Navadno 13 2" xfId="295"/>
    <cellStyle name="Navadno 13 3" xfId="296"/>
    <cellStyle name="Navadno 130" xfId="297"/>
    <cellStyle name="Navadno 131" xfId="298"/>
    <cellStyle name="Navadno 132" xfId="299"/>
    <cellStyle name="Navadno 133" xfId="300"/>
    <cellStyle name="Navadno 134" xfId="301"/>
    <cellStyle name="Navadno 135" xfId="302"/>
    <cellStyle name="Navadno 136" xfId="303"/>
    <cellStyle name="Navadno 137" xfId="304"/>
    <cellStyle name="Navadno 138" xfId="305"/>
    <cellStyle name="Navadno 139" xfId="306"/>
    <cellStyle name="Navadno 14" xfId="307"/>
    <cellStyle name="Navadno 140" xfId="308"/>
    <cellStyle name="Navadno 141" xfId="309"/>
    <cellStyle name="Navadno 142" xfId="310"/>
    <cellStyle name="Navadno 143" xfId="311"/>
    <cellStyle name="Navadno 144" xfId="312"/>
    <cellStyle name="Navadno 145" xfId="313"/>
    <cellStyle name="Navadno 146" xfId="314"/>
    <cellStyle name="Navadno 147" xfId="315"/>
    <cellStyle name="Navadno 148" xfId="316"/>
    <cellStyle name="Navadno 149" xfId="317"/>
    <cellStyle name="Navadno 15" xfId="318"/>
    <cellStyle name="Navadno 150" xfId="319"/>
    <cellStyle name="Navadno 151" xfId="320"/>
    <cellStyle name="Navadno 152" xfId="321"/>
    <cellStyle name="Navadno 153" xfId="322"/>
    <cellStyle name="Navadno 154" xfId="323"/>
    <cellStyle name="Navadno 155" xfId="324"/>
    <cellStyle name="Navadno 156" xfId="325"/>
    <cellStyle name="Navadno 157" xfId="326"/>
    <cellStyle name="Navadno 158" xfId="327"/>
    <cellStyle name="Navadno 159" xfId="328"/>
    <cellStyle name="Navadno 16" xfId="329"/>
    <cellStyle name="Navadno 160" xfId="330"/>
    <cellStyle name="Navadno 161" xfId="331"/>
    <cellStyle name="Navadno 17" xfId="332"/>
    <cellStyle name="Navadno 18" xfId="333"/>
    <cellStyle name="Navadno 19" xfId="334"/>
    <cellStyle name="Navadno 2" xfId="2"/>
    <cellStyle name="Navadno 2 2" xfId="3"/>
    <cellStyle name="Navadno 2 2 2" xfId="31"/>
    <cellStyle name="Navadno 2 2 2 2" xfId="335"/>
    <cellStyle name="Navadno 2 2 2 3" xfId="336"/>
    <cellStyle name="Navadno 2 2 2 4" xfId="337"/>
    <cellStyle name="Navadno 2 2 2 5" xfId="338"/>
    <cellStyle name="Navadno 2 2 3" xfId="37"/>
    <cellStyle name="Navadno 2 2 3 2" xfId="339"/>
    <cellStyle name="Navadno 2 2 3 2 2" xfId="340"/>
    <cellStyle name="Navadno 2 2 3 2 3" xfId="341"/>
    <cellStyle name="Navadno 2 2 3 3" xfId="342"/>
    <cellStyle name="Navadno 2 2 3 4" xfId="343"/>
    <cellStyle name="Navadno 2 2 3 4 2" xfId="344"/>
    <cellStyle name="Navadno 2 2 3 5" xfId="345"/>
    <cellStyle name="Navadno 2 2 3 5 2" xfId="346"/>
    <cellStyle name="Navadno 2 2 4" xfId="347"/>
    <cellStyle name="Navadno 2 2 5" xfId="348"/>
    <cellStyle name="Navadno 2 2 6" xfId="349"/>
    <cellStyle name="Navadno 2 2_K108993_projektantski predracun_fekalna kanalizacija(1)" xfId="350"/>
    <cellStyle name="Navadno 2 22" xfId="684"/>
    <cellStyle name="Navadno 2 3" xfId="25"/>
    <cellStyle name="Navadno 2 3 2" xfId="351"/>
    <cellStyle name="Navadno 2 3 3" xfId="352"/>
    <cellStyle name="Navadno 2 3 3 2" xfId="353"/>
    <cellStyle name="Navadno 2 3 4" xfId="354"/>
    <cellStyle name="Navadno 2 3 5" xfId="355"/>
    <cellStyle name="Navadno 2 4" xfId="356"/>
    <cellStyle name="Navadno 2 4 2" xfId="357"/>
    <cellStyle name="Navadno 2 4 3" xfId="358"/>
    <cellStyle name="Navadno 2 5" xfId="40"/>
    <cellStyle name="Navadno 2 5 2" xfId="360"/>
    <cellStyle name="Navadno 2 5 3" xfId="359"/>
    <cellStyle name="Navadno 2 6" xfId="361"/>
    <cellStyle name="Navadno 2 6 2" xfId="362"/>
    <cellStyle name="Navadno 2 7" xfId="363"/>
    <cellStyle name="Navadno 2 8" xfId="364"/>
    <cellStyle name="Navadno 2_6 Poglavje-ponudbeni predračun_ČN-BELTINCI" xfId="365"/>
    <cellStyle name="Navadno 20" xfId="366"/>
    <cellStyle name="Navadno 21" xfId="367"/>
    <cellStyle name="Navadno 22" xfId="368"/>
    <cellStyle name="Navadno 23" xfId="369"/>
    <cellStyle name="Navadno 24" xfId="370"/>
    <cellStyle name="Navadno 25" xfId="4"/>
    <cellStyle name="Navadno 25 2" xfId="36"/>
    <cellStyle name="Navadno 26" xfId="371"/>
    <cellStyle name="Navadno 27" xfId="372"/>
    <cellStyle name="Navadno 28" xfId="373"/>
    <cellStyle name="Navadno 29" xfId="374"/>
    <cellStyle name="Navadno 3" xfId="5"/>
    <cellStyle name="Navadno 3 2" xfId="375"/>
    <cellStyle name="Navadno 3 2 2" xfId="376"/>
    <cellStyle name="Navadno 3 2 3" xfId="377"/>
    <cellStyle name="Navadno 3 2 3 2" xfId="378"/>
    <cellStyle name="Navadno 3 2 4" xfId="379"/>
    <cellStyle name="Navadno 3 3" xfId="380"/>
    <cellStyle name="Navadno 3 4" xfId="381"/>
    <cellStyle name="Navadno 3 5" xfId="382"/>
    <cellStyle name="Navadno 3_6 Poglavje-ponudbeni predračun_ČN-BELTINCI" xfId="383"/>
    <cellStyle name="Navadno 30" xfId="384"/>
    <cellStyle name="Navadno 31" xfId="385"/>
    <cellStyle name="Navadno 32" xfId="386"/>
    <cellStyle name="Navadno 33" xfId="387"/>
    <cellStyle name="Navadno 34" xfId="388"/>
    <cellStyle name="Navadno 35" xfId="389"/>
    <cellStyle name="Navadno 36" xfId="390"/>
    <cellStyle name="Navadno 37" xfId="391"/>
    <cellStyle name="Navadno 38" xfId="392"/>
    <cellStyle name="Navadno 39" xfId="393"/>
    <cellStyle name="Navadno 4" xfId="6"/>
    <cellStyle name="Navadno 4 2" xfId="394"/>
    <cellStyle name="Navadno 4 2 2" xfId="395"/>
    <cellStyle name="Navadno 4 2 3" xfId="396"/>
    <cellStyle name="Navadno 4 2 3 2" xfId="397"/>
    <cellStyle name="Navadno 4 3" xfId="398"/>
    <cellStyle name="Navadno 4 3 2" xfId="399"/>
    <cellStyle name="Navadno 4 4" xfId="400"/>
    <cellStyle name="Navadno 4 4 2" xfId="401"/>
    <cellStyle name="Navadno 4 5" xfId="402"/>
    <cellStyle name="Navadno 4 6" xfId="403"/>
    <cellStyle name="Navadno 40" xfId="404"/>
    <cellStyle name="Navadno 41" xfId="405"/>
    <cellStyle name="Navadno 42" xfId="406"/>
    <cellStyle name="Navadno 43" xfId="407"/>
    <cellStyle name="Navadno 44" xfId="408"/>
    <cellStyle name="Navadno 45" xfId="409"/>
    <cellStyle name="Navadno 46" xfId="410"/>
    <cellStyle name="Navadno 47" xfId="411"/>
    <cellStyle name="Navadno 48" xfId="412"/>
    <cellStyle name="Navadno 49" xfId="413"/>
    <cellStyle name="Navadno 5" xfId="7"/>
    <cellStyle name="Navadno 5 2" xfId="47"/>
    <cellStyle name="Navadno 5 2 2" xfId="415"/>
    <cellStyle name="Navadno 5 2 3" xfId="416"/>
    <cellStyle name="Navadno 5 2 3 2" xfId="417"/>
    <cellStyle name="Navadno 5 2 4" xfId="418"/>
    <cellStyle name="Navadno 5 2 5" xfId="414"/>
    <cellStyle name="Navadno 5 3" xfId="419"/>
    <cellStyle name="Navadno 5 3 2" xfId="420"/>
    <cellStyle name="Navadno 5 4" xfId="421"/>
    <cellStyle name="Navadno 5 5" xfId="422"/>
    <cellStyle name="Navadno 5 6" xfId="423"/>
    <cellStyle name="Navadno 50" xfId="424"/>
    <cellStyle name="Navadno 51" xfId="425"/>
    <cellStyle name="Navadno 52" xfId="426"/>
    <cellStyle name="Navadno 53" xfId="427"/>
    <cellStyle name="Navadno 54" xfId="428"/>
    <cellStyle name="Navadno 55" xfId="429"/>
    <cellStyle name="Navadno 56" xfId="430"/>
    <cellStyle name="Navadno 57" xfId="431"/>
    <cellStyle name="Navadno 58" xfId="432"/>
    <cellStyle name="Navadno 59" xfId="433"/>
    <cellStyle name="Navadno 6" xfId="30"/>
    <cellStyle name="Navadno 6 2" xfId="41"/>
    <cellStyle name="Navadno 6 2 2" xfId="434"/>
    <cellStyle name="Navadno 6 2 3" xfId="435"/>
    <cellStyle name="Navadno 6 2 3 2" xfId="436"/>
    <cellStyle name="Navadno 6 2 4" xfId="437"/>
    <cellStyle name="Navadno 6 2 5" xfId="438"/>
    <cellStyle name="Navadno 6 3" xfId="439"/>
    <cellStyle name="Navadno 6 4" xfId="440"/>
    <cellStyle name="Navadno 6 5" xfId="441"/>
    <cellStyle name="Navadno 60" xfId="442"/>
    <cellStyle name="Navadno 61" xfId="443"/>
    <cellStyle name="Navadno 62" xfId="444"/>
    <cellStyle name="Navadno 63" xfId="445"/>
    <cellStyle name="Navadno 64" xfId="446"/>
    <cellStyle name="Navadno 65" xfId="447"/>
    <cellStyle name="Navadno 66" xfId="448"/>
    <cellStyle name="Navadno 67" xfId="449"/>
    <cellStyle name="Navadno 68" xfId="450"/>
    <cellStyle name="Navadno 69" xfId="451"/>
    <cellStyle name="Navadno 7" xfId="33"/>
    <cellStyle name="Navadno 7 2" xfId="39"/>
    <cellStyle name="Navadno 7 2 2" xfId="453"/>
    <cellStyle name="Navadno 7 3" xfId="454"/>
    <cellStyle name="Navadno 7 4" xfId="455"/>
    <cellStyle name="Navadno 7 5" xfId="456"/>
    <cellStyle name="Navadno 7 6" xfId="452"/>
    <cellStyle name="Navadno 70" xfId="457"/>
    <cellStyle name="Navadno 71" xfId="458"/>
    <cellStyle name="Navadno 72" xfId="459"/>
    <cellStyle name="Navadno 73" xfId="460"/>
    <cellStyle name="Navadno 74" xfId="461"/>
    <cellStyle name="Navadno 75" xfId="462"/>
    <cellStyle name="Navadno 76" xfId="463"/>
    <cellStyle name="Navadno 77" xfId="464"/>
    <cellStyle name="Navadno 78" xfId="465"/>
    <cellStyle name="Navadno 79" xfId="466"/>
    <cellStyle name="Navadno 8" xfId="45"/>
    <cellStyle name="Navadno 8 2" xfId="468"/>
    <cellStyle name="Navadno 8 2 2" xfId="469"/>
    <cellStyle name="Navadno 8 2 2 2" xfId="470"/>
    <cellStyle name="Navadno 8 2 3" xfId="471"/>
    <cellStyle name="Navadno 8 2 4" xfId="472"/>
    <cellStyle name="Navadno 8 3" xfId="473"/>
    <cellStyle name="Navadno 8 4" xfId="474"/>
    <cellStyle name="Navadno 8 4 2" xfId="475"/>
    <cellStyle name="Navadno 8 5" xfId="476"/>
    <cellStyle name="Navadno 8 6" xfId="477"/>
    <cellStyle name="Navadno 8 7" xfId="478"/>
    <cellStyle name="Navadno 8 8" xfId="467"/>
    <cellStyle name="Navadno 80" xfId="479"/>
    <cellStyle name="Navadno 81" xfId="480"/>
    <cellStyle name="Navadno 82" xfId="481"/>
    <cellStyle name="Navadno 83" xfId="482"/>
    <cellStyle name="Navadno 84" xfId="483"/>
    <cellStyle name="Navadno 85" xfId="484"/>
    <cellStyle name="Navadno 86" xfId="485"/>
    <cellStyle name="Navadno 87" xfId="486"/>
    <cellStyle name="Navadno 88" xfId="487"/>
    <cellStyle name="Navadno 89" xfId="488"/>
    <cellStyle name="Navadno 9" xfId="489"/>
    <cellStyle name="Navadno 9 2" xfId="490"/>
    <cellStyle name="Navadno 90" xfId="491"/>
    <cellStyle name="Navadno 91" xfId="492"/>
    <cellStyle name="Navadno 92" xfId="493"/>
    <cellStyle name="Navadno 93" xfId="494"/>
    <cellStyle name="Navadno 94" xfId="495"/>
    <cellStyle name="Navadno 95" xfId="496"/>
    <cellStyle name="Navadno 96" xfId="497"/>
    <cellStyle name="Navadno 97" xfId="498"/>
    <cellStyle name="Navadno 98" xfId="499"/>
    <cellStyle name="Navadno 99" xfId="500"/>
    <cellStyle name="Navadno_K115620_popis s predracunom_PZI" xfId="692"/>
    <cellStyle name="Navadno_PONUDBA-nadstr.kontejnerja" xfId="688"/>
    <cellStyle name="Navadno_POPIS DEL-vodovod-PZI" xfId="690"/>
    <cellStyle name="Navadno_POPIS_fek A(1)" xfId="27"/>
    <cellStyle name="Navadno_popis-splošno-zun.ured" xfId="8"/>
    <cellStyle name="Navadno_VODA-SENCUR" xfId="691"/>
    <cellStyle name="Navadno_vodovod" xfId="686"/>
    <cellStyle name="Neutral" xfId="501"/>
    <cellStyle name="Nevtralno 2" xfId="502"/>
    <cellStyle name="Nevtralno 3" xfId="503"/>
    <cellStyle name="Nivo_1_GlNaslov" xfId="504"/>
    <cellStyle name="Normal 2" xfId="505"/>
    <cellStyle name="Normal 2 10" xfId="506"/>
    <cellStyle name="normal 2 11" xfId="507"/>
    <cellStyle name="normal 2 12" xfId="508"/>
    <cellStyle name="normal 2 13" xfId="509"/>
    <cellStyle name="normal 2 14" xfId="510"/>
    <cellStyle name="normal 2 15" xfId="511"/>
    <cellStyle name="normal 2 16" xfId="512"/>
    <cellStyle name="normal 2 17" xfId="513"/>
    <cellStyle name="normal 2 18" xfId="514"/>
    <cellStyle name="normal 2 19" xfId="515"/>
    <cellStyle name="Normal 2 2" xfId="516"/>
    <cellStyle name="normal 2 2 10" xfId="517"/>
    <cellStyle name="Normal 2 2 2" xfId="518"/>
    <cellStyle name="normal 2 2 3" xfId="519"/>
    <cellStyle name="normal 2 2 4" xfId="520"/>
    <cellStyle name="normal 2 2 5" xfId="521"/>
    <cellStyle name="normal 2 2 6" xfId="522"/>
    <cellStyle name="normal 2 2 7" xfId="523"/>
    <cellStyle name="normal 2 2 8" xfId="524"/>
    <cellStyle name="normal 2 2 9" xfId="525"/>
    <cellStyle name="normal 2 20" xfId="526"/>
    <cellStyle name="normal 2 21" xfId="527"/>
    <cellStyle name="normal 2 22" xfId="528"/>
    <cellStyle name="normal 2 23" xfId="529"/>
    <cellStyle name="normal 2 24" xfId="530"/>
    <cellStyle name="normal 2 25" xfId="531"/>
    <cellStyle name="normal 2 26" xfId="532"/>
    <cellStyle name="normal 2 3" xfId="533"/>
    <cellStyle name="Normal 2 4" xfId="534"/>
    <cellStyle name="Normal 2 5" xfId="535"/>
    <cellStyle name="Normal 2 6" xfId="536"/>
    <cellStyle name="Normal 2 7" xfId="537"/>
    <cellStyle name="Normal 2 8" xfId="538"/>
    <cellStyle name="Normal 2 9" xfId="539"/>
    <cellStyle name="Normal 2_T113830_POPIS_ŠOLA_PZI - MS" xfId="540"/>
    <cellStyle name="normal 3" xfId="541"/>
    <cellStyle name="normal 3 2" xfId="542"/>
    <cellStyle name="normal 3 2 2" xfId="543"/>
    <cellStyle name="normal 3 2 3" xfId="544"/>
    <cellStyle name="Normal 4" xfId="545"/>
    <cellStyle name="Normal_Sheet1" xfId="9"/>
    <cellStyle name="Normal_Sheet1 2" xfId="693"/>
    <cellStyle name="Normal_SKUPNO" xfId="35"/>
    <cellStyle name="Note" xfId="546"/>
    <cellStyle name="Note 2" xfId="547"/>
    <cellStyle name="Note 3" xfId="548"/>
    <cellStyle name="Note 4" xfId="549"/>
    <cellStyle name="Note 4 2" xfId="550"/>
    <cellStyle name="Note 5" xfId="551"/>
    <cellStyle name="Note 6" xfId="552"/>
    <cellStyle name="Note 7" xfId="553"/>
    <cellStyle name="Odstotek" xfId="43" builtinId="5"/>
    <cellStyle name="Odstotek 2" xfId="554"/>
    <cellStyle name="Opomba 2" xfId="555"/>
    <cellStyle name="Opomba 3" xfId="556"/>
    <cellStyle name="Opomba 4" xfId="557"/>
    <cellStyle name="Opozorilo 2" xfId="558"/>
    <cellStyle name="Opozorilo 3" xfId="559"/>
    <cellStyle name="Output 2" xfId="560"/>
    <cellStyle name="Pojasnjevalno besedilo 2" xfId="561"/>
    <cellStyle name="Pojasnjevalno besedilo 3" xfId="562"/>
    <cellStyle name="Popis Evo" xfId="563"/>
    <cellStyle name="Poudarek1 2" xfId="564"/>
    <cellStyle name="Poudarek1 3" xfId="565"/>
    <cellStyle name="Poudarek2 2" xfId="566"/>
    <cellStyle name="Poudarek2 3" xfId="567"/>
    <cellStyle name="Poudarek3 2" xfId="568"/>
    <cellStyle name="Poudarek3 3" xfId="569"/>
    <cellStyle name="Poudarek4 2" xfId="570"/>
    <cellStyle name="Poudarek4 3" xfId="571"/>
    <cellStyle name="Poudarek5 2" xfId="572"/>
    <cellStyle name="Poudarek5 3" xfId="573"/>
    <cellStyle name="Poudarek6 2" xfId="574"/>
    <cellStyle name="Poudarek6 3" xfId="575"/>
    <cellStyle name="Povezana celica 2" xfId="576"/>
    <cellStyle name="Povezana celica 3" xfId="577"/>
    <cellStyle name="Preveri celico 2" xfId="578"/>
    <cellStyle name="Preveri celico 3" xfId="579"/>
    <cellStyle name="Računanje 2" xfId="580"/>
    <cellStyle name="Računanje 3" xfId="581"/>
    <cellStyle name="Slabo 2" xfId="582"/>
    <cellStyle name="Slabo 3" xfId="583"/>
    <cellStyle name="Slog 1" xfId="10"/>
    <cellStyle name="Slog 1 2" xfId="584"/>
    <cellStyle name="Slog 1 3" xfId="585"/>
    <cellStyle name="tekst-levo" xfId="586"/>
    <cellStyle name="tekst-levo 2" xfId="587"/>
    <cellStyle name="tekst-levo 3" xfId="588"/>
    <cellStyle name="text-desno" xfId="589"/>
    <cellStyle name="text-desno 2" xfId="590"/>
    <cellStyle name="text-desno 3" xfId="591"/>
    <cellStyle name="Total" xfId="592"/>
    <cellStyle name="Total 2" xfId="593"/>
    <cellStyle name="Total 3" xfId="594"/>
    <cellStyle name="Total 4" xfId="595"/>
    <cellStyle name="Valuta" xfId="685" builtinId="4"/>
    <cellStyle name="Valuta 2" xfId="11"/>
    <cellStyle name="Valuta 2 2" xfId="596"/>
    <cellStyle name="Valuta 2 2 2" xfId="597"/>
    <cellStyle name="Valuta 2 2 2 2" xfId="598"/>
    <cellStyle name="Valuta 2 2 2 3" xfId="599"/>
    <cellStyle name="Valuta 2 2 3" xfId="600"/>
    <cellStyle name="Valuta 2 2 4" xfId="601"/>
    <cellStyle name="Valuta 2 2 4 2" xfId="602"/>
    <cellStyle name="Valuta 2 2 5" xfId="603"/>
    <cellStyle name="Valuta 2 2 6" xfId="604"/>
    <cellStyle name="Valuta 2 3" xfId="605"/>
    <cellStyle name="Valuta 2 3 2" xfId="606"/>
    <cellStyle name="Valuta 2 3 3" xfId="607"/>
    <cellStyle name="Valuta 2 3 4" xfId="608"/>
    <cellStyle name="Valuta 2 4" xfId="609"/>
    <cellStyle name="Valuta 2 5" xfId="610"/>
    <cellStyle name="Valuta 2 6" xfId="611"/>
    <cellStyle name="Valuta 2 7" xfId="612"/>
    <cellStyle name="Valuta 2 8" xfId="613"/>
    <cellStyle name="Valuta 3" xfId="614"/>
    <cellStyle name="Valuta 3 2" xfId="615"/>
    <cellStyle name="Valuta 3 3" xfId="616"/>
    <cellStyle name="Valuta 3 3 2" xfId="617"/>
    <cellStyle name="Valuta 4" xfId="618"/>
    <cellStyle name="Valuta 5" xfId="619"/>
    <cellStyle name="Vejica" xfId="12" builtinId="3"/>
    <cellStyle name="Vejica 10" xfId="44"/>
    <cellStyle name="Vejica 12" xfId="683"/>
    <cellStyle name="Vejica 2" xfId="13"/>
    <cellStyle name="Vejica 2 2" xfId="14"/>
    <cellStyle name="Vejica 2 2 2" xfId="15"/>
    <cellStyle name="Vejica 2 2 2 2" xfId="38"/>
    <cellStyle name="Vejica 2 2 2 2 2" xfId="53"/>
    <cellStyle name="Vejica 2 2 2 2 3" xfId="620"/>
    <cellStyle name="Vejica 2 2 2 3" xfId="621"/>
    <cellStyle name="Vejica 2 2 3" xfId="28"/>
    <cellStyle name="Vejica 2 2 3 2" xfId="51"/>
    <cellStyle name="Vejica 2 2 3 2 2" xfId="55"/>
    <cellStyle name="Vejica 2 2 3 2 2 2" xfId="624"/>
    <cellStyle name="Vejica 2 2 3 2 3" xfId="623"/>
    <cellStyle name="Vejica 2 2 3 3" xfId="625"/>
    <cellStyle name="Vejica 2 2 3 4" xfId="626"/>
    <cellStyle name="Vejica 2 2 3 5" xfId="622"/>
    <cellStyle name="Vejica 2 2 4" xfId="627"/>
    <cellStyle name="Vejica 2 2 5" xfId="628"/>
    <cellStyle name="Vejica 2 2 6" xfId="629"/>
    <cellStyle name="Vejica 2 3" xfId="16"/>
    <cellStyle name="Vejica 2 3 2" xfId="24"/>
    <cellStyle name="Vejica 2 3 2 2" xfId="50"/>
    <cellStyle name="Vejica 2 3 2 3" xfId="631"/>
    <cellStyle name="Vejica 2 3 3" xfId="48"/>
    <cellStyle name="Vejica 2 3 3 2" xfId="632"/>
    <cellStyle name="Vejica 2 3 4" xfId="633"/>
    <cellStyle name="Vejica 2 3 5" xfId="630"/>
    <cellStyle name="Vejica 2 4" xfId="42"/>
    <cellStyle name="Vejica 2 4 2" xfId="635"/>
    <cellStyle name="Vejica 2 4 3" xfId="636"/>
    <cellStyle name="Vejica 2 4 4" xfId="637"/>
    <cellStyle name="Vejica 2 4 5" xfId="634"/>
    <cellStyle name="Vejica 2 5" xfId="638"/>
    <cellStyle name="Vejica 2 6" xfId="639"/>
    <cellStyle name="Vejica 2_K115620_popis s predracunom_PZI" xfId="32"/>
    <cellStyle name="Vejica 3" xfId="17"/>
    <cellStyle name="Vejica 3 2" xfId="18"/>
    <cellStyle name="Vejica 3 2 2" xfId="29"/>
    <cellStyle name="Vejica 3 2 2 2" xfId="640"/>
    <cellStyle name="Vejica 3 2 3" xfId="641"/>
    <cellStyle name="Vejica 3 2 4" xfId="642"/>
    <cellStyle name="Vejica 3 2 5" xfId="643"/>
    <cellStyle name="Vejica 3 3" xfId="26"/>
    <cellStyle name="Vejica 3 3 2" xfId="645"/>
    <cellStyle name="Vejica 3 3 3" xfId="646"/>
    <cellStyle name="Vejica 3 3 4" xfId="647"/>
    <cellStyle name="Vejica 3 3 5" xfId="644"/>
    <cellStyle name="Vejica 3 4" xfId="46"/>
    <cellStyle name="Vejica 3 4 2" xfId="649"/>
    <cellStyle name="Vejica 3 4 3" xfId="650"/>
    <cellStyle name="Vejica 3 4 4" xfId="648"/>
    <cellStyle name="Vejica 3 5" xfId="651"/>
    <cellStyle name="Vejica 3 6" xfId="652"/>
    <cellStyle name="Vejica 3 7" xfId="653"/>
    <cellStyle name="Vejica 3 8" xfId="654"/>
    <cellStyle name="Vejica 3_K115620_popis s predracunom_PZI" xfId="655"/>
    <cellStyle name="Vejica 4" xfId="19"/>
    <cellStyle name="Vejica 4 2" xfId="20"/>
    <cellStyle name="Vejica 4 3" xfId="56"/>
    <cellStyle name="Vejica 4 3 2" xfId="657"/>
    <cellStyle name="Vejica 4 3 3" xfId="656"/>
    <cellStyle name="Vejica 4 4" xfId="658"/>
    <cellStyle name="Vejica 4 5" xfId="659"/>
    <cellStyle name="Vejica 4_lek_LJ-liofilizacija-2-dop" xfId="660"/>
    <cellStyle name="Vejica 5" xfId="21"/>
    <cellStyle name="Vejica 5 2" xfId="49"/>
    <cellStyle name="Vejica 5 2 2" xfId="663"/>
    <cellStyle name="Vejica 5 2 3" xfId="664"/>
    <cellStyle name="Vejica 5 2 3 2" xfId="665"/>
    <cellStyle name="Vejica 5 2 4" xfId="666"/>
    <cellStyle name="Vejica 5 2 5" xfId="667"/>
    <cellStyle name="Vejica 5 2 6" xfId="668"/>
    <cellStyle name="Vejica 5 2 7" xfId="662"/>
    <cellStyle name="Vejica 5 3" xfId="57"/>
    <cellStyle name="Vejica 5 3 2" xfId="669"/>
    <cellStyle name="Vejica 5 4" xfId="670"/>
    <cellStyle name="Vejica 5 5" xfId="671"/>
    <cellStyle name="Vejica 5 6" xfId="672"/>
    <cellStyle name="Vejica 5 7" xfId="661"/>
    <cellStyle name="Vejica 6" xfId="22"/>
    <cellStyle name="Vejica 6 2" xfId="673"/>
    <cellStyle name="Vejica 6 2 2" xfId="674"/>
    <cellStyle name="Vejica 6 3" xfId="675"/>
    <cellStyle name="Vejica 6 4" xfId="676"/>
    <cellStyle name="Vejica 7" xfId="34"/>
    <cellStyle name="Vejica 7 2" xfId="52"/>
    <cellStyle name="Vejica 8" xfId="677"/>
    <cellStyle name="Vejica 9" xfId="678"/>
    <cellStyle name="Vejica_515-vodovod,popis" xfId="689"/>
    <cellStyle name="Vejica_popis-splošno-zun.ured" xfId="23"/>
    <cellStyle name="Vejica_vodovod" xfId="687"/>
    <cellStyle name="Vnos 2" xfId="679"/>
    <cellStyle name="Vnos 3" xfId="680"/>
    <cellStyle name="Vsota 2" xfId="681"/>
    <cellStyle name="Vsota 3" xfId="682"/>
  </cellStyles>
  <dxfs count="20">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8"/>
  <sheetViews>
    <sheetView showZeros="0" view="pageBreakPreview" zoomScaleNormal="100" zoomScaleSheetLayoutView="100" workbookViewId="0">
      <selection activeCell="H16" sqref="H16"/>
    </sheetView>
  </sheetViews>
  <sheetFormatPr defaultRowHeight="12.75"/>
  <cols>
    <col min="1" max="1" width="6.28515625" style="40" customWidth="1"/>
    <col min="2" max="2" width="75.140625" style="24" customWidth="1"/>
  </cols>
  <sheetData>
    <row r="2" spans="1:4" ht="15.75">
      <c r="B2" s="28" t="s">
        <v>161</v>
      </c>
    </row>
    <row r="3" spans="1:4" ht="15.75">
      <c r="B3" s="28" t="s">
        <v>162</v>
      </c>
    </row>
    <row r="4" spans="1:4" ht="15.75">
      <c r="B4" s="28"/>
      <c r="D4" s="28"/>
    </row>
    <row r="5" spans="1:4" ht="15.75">
      <c r="B5" s="27"/>
      <c r="D5" s="28"/>
    </row>
    <row r="6" spans="1:4" ht="15">
      <c r="B6" s="25" t="s">
        <v>66</v>
      </c>
    </row>
    <row r="7" spans="1:4" ht="15.75">
      <c r="B7" s="28"/>
    </row>
    <row r="8" spans="1:4" ht="26.25" customHeight="1">
      <c r="A8" s="41"/>
      <c r="B8" s="39" t="s">
        <v>136</v>
      </c>
    </row>
    <row r="9" spans="1:4" ht="12.75" customHeight="1">
      <c r="A9" s="41"/>
    </row>
    <row r="10" spans="1:4" ht="25.5">
      <c r="A10" s="41"/>
      <c r="B10" s="42" t="s">
        <v>137</v>
      </c>
    </row>
    <row r="11" spans="1:4" ht="12.75" customHeight="1">
      <c r="A11" s="41"/>
      <c r="B11" s="42"/>
    </row>
    <row r="12" spans="1:4">
      <c r="A12" s="40" t="s">
        <v>31</v>
      </c>
      <c r="B12" t="s">
        <v>138</v>
      </c>
    </row>
    <row r="13" spans="1:4" ht="38.25">
      <c r="A13" s="40" t="s">
        <v>32</v>
      </c>
      <c r="B13" s="74" t="s">
        <v>101</v>
      </c>
    </row>
    <row r="14" spans="1:4">
      <c r="A14" s="40" t="s">
        <v>33</v>
      </c>
      <c r="B14" s="74" t="s">
        <v>139</v>
      </c>
    </row>
    <row r="15" spans="1:4" ht="51">
      <c r="A15" s="40" t="s">
        <v>34</v>
      </c>
      <c r="B15" s="275" t="s">
        <v>140</v>
      </c>
    </row>
    <row r="16" spans="1:4" ht="26.25" customHeight="1">
      <c r="A16" s="40" t="s">
        <v>35</v>
      </c>
      <c r="B16" s="74" t="s">
        <v>141</v>
      </c>
    </row>
    <row r="17" spans="1:5" ht="25.5">
      <c r="A17" s="40" t="s">
        <v>36</v>
      </c>
      <c r="B17" s="74" t="s">
        <v>67</v>
      </c>
    </row>
    <row r="18" spans="1:5" ht="12.75" customHeight="1">
      <c r="A18" s="40" t="s">
        <v>37</v>
      </c>
      <c r="B18" s="74" t="s">
        <v>142</v>
      </c>
    </row>
    <row r="19" spans="1:5" ht="12.75" customHeight="1">
      <c r="A19" s="40" t="s">
        <v>38</v>
      </c>
      <c r="B19" s="276" t="s">
        <v>143</v>
      </c>
    </row>
    <row r="20" spans="1:5" ht="25.5">
      <c r="A20" s="40" t="s">
        <v>39</v>
      </c>
      <c r="B20" s="74" t="s">
        <v>68</v>
      </c>
    </row>
    <row r="21" spans="1:5">
      <c r="A21" s="40" t="s">
        <v>52</v>
      </c>
      <c r="B21" s="74" t="s">
        <v>69</v>
      </c>
    </row>
    <row r="22" spans="1:5" ht="25.5">
      <c r="A22" s="40" t="s">
        <v>53</v>
      </c>
      <c r="B22" s="275" t="s">
        <v>144</v>
      </c>
    </row>
    <row r="23" spans="1:5" ht="38.25">
      <c r="A23" s="40" t="s">
        <v>54</v>
      </c>
      <c r="B23" s="74" t="s">
        <v>145</v>
      </c>
    </row>
    <row r="24" spans="1:5" ht="38.25">
      <c r="A24" s="40" t="s">
        <v>55</v>
      </c>
      <c r="B24" s="275" t="s">
        <v>146</v>
      </c>
    </row>
    <row r="25" spans="1:5" ht="25.5">
      <c r="A25" s="40" t="s">
        <v>56</v>
      </c>
      <c r="B25" s="74" t="s">
        <v>70</v>
      </c>
    </row>
    <row r="26" spans="1:5">
      <c r="A26" s="40" t="s">
        <v>71</v>
      </c>
      <c r="B26" s="74" t="s">
        <v>72</v>
      </c>
    </row>
    <row r="27" spans="1:5">
      <c r="A27" s="40" t="s">
        <v>73</v>
      </c>
      <c r="B27" s="74" t="s">
        <v>147</v>
      </c>
      <c r="C27" s="29"/>
    </row>
    <row r="28" spans="1:5" ht="38.25">
      <c r="A28" s="40" t="s">
        <v>74</v>
      </c>
      <c r="B28" s="74" t="s">
        <v>75</v>
      </c>
      <c r="C28" s="30"/>
    </row>
    <row r="29" spans="1:5" ht="25.5">
      <c r="A29" s="40" t="s">
        <v>76</v>
      </c>
      <c r="B29" s="275" t="s">
        <v>148</v>
      </c>
      <c r="C29" s="16"/>
      <c r="D29" s="17"/>
      <c r="E29" s="18"/>
    </row>
    <row r="30" spans="1:5" ht="25.5">
      <c r="A30" s="40" t="s">
        <v>78</v>
      </c>
      <c r="B30" s="74" t="s">
        <v>77</v>
      </c>
      <c r="C30" s="16"/>
      <c r="D30" s="17"/>
      <c r="E30" s="18"/>
    </row>
    <row r="31" spans="1:5">
      <c r="A31" s="40" t="s">
        <v>80</v>
      </c>
      <c r="B31" s="74" t="s">
        <v>79</v>
      </c>
      <c r="C31" s="26"/>
    </row>
    <row r="32" spans="1:5" ht="25.5">
      <c r="A32" s="40" t="s">
        <v>82</v>
      </c>
      <c r="B32" s="74" t="s">
        <v>81</v>
      </c>
    </row>
    <row r="33" spans="1:5" s="13" customFormat="1" ht="51">
      <c r="A33" s="40" t="s">
        <v>84</v>
      </c>
      <c r="B33" s="74" t="s">
        <v>83</v>
      </c>
      <c r="C33" s="31"/>
      <c r="D33" s="32"/>
      <c r="E33" s="32"/>
    </row>
    <row r="34" spans="1:5" ht="38.25">
      <c r="A34" s="40" t="s">
        <v>86</v>
      </c>
      <c r="B34" s="74" t="s">
        <v>85</v>
      </c>
    </row>
    <row r="35" spans="1:5" ht="51">
      <c r="A35" s="40" t="s">
        <v>88</v>
      </c>
      <c r="B35" s="275" t="s">
        <v>149</v>
      </c>
    </row>
    <row r="36" spans="1:5">
      <c r="A36" s="40" t="s">
        <v>90</v>
      </c>
      <c r="B36" s="74" t="s">
        <v>87</v>
      </c>
    </row>
    <row r="37" spans="1:5" ht="51">
      <c r="A37" s="40" t="s">
        <v>92</v>
      </c>
      <c r="B37" s="38" t="s">
        <v>89</v>
      </c>
    </row>
    <row r="38" spans="1:5" ht="51">
      <c r="A38" s="40" t="s">
        <v>93</v>
      </c>
      <c r="B38" s="74" t="s">
        <v>91</v>
      </c>
    </row>
    <row r="39" spans="1:5" ht="51">
      <c r="A39" s="40" t="s">
        <v>94</v>
      </c>
      <c r="B39" s="74" t="s">
        <v>150</v>
      </c>
    </row>
    <row r="40" spans="1:5" ht="51">
      <c r="A40" s="40" t="s">
        <v>115</v>
      </c>
      <c r="B40" s="64" t="s">
        <v>151</v>
      </c>
    </row>
    <row r="41" spans="1:5">
      <c r="A41" s="40" t="s">
        <v>152</v>
      </c>
      <c r="B41" s="74" t="s">
        <v>95</v>
      </c>
    </row>
    <row r="42" spans="1:5" ht="51">
      <c r="A42" s="40" t="s">
        <v>153</v>
      </c>
      <c r="B42" s="74" t="s">
        <v>96</v>
      </c>
    </row>
    <row r="43" spans="1:5">
      <c r="A43" s="40" t="s">
        <v>154</v>
      </c>
      <c r="B43" s="74" t="s">
        <v>97</v>
      </c>
    </row>
    <row r="44" spans="1:5" ht="51">
      <c r="A44" s="40" t="s">
        <v>155</v>
      </c>
      <c r="B44" s="74" t="s">
        <v>98</v>
      </c>
    </row>
    <row r="45" spans="1:5" ht="89.25">
      <c r="A45" s="40" t="s">
        <v>156</v>
      </c>
      <c r="B45" s="43" t="s">
        <v>99</v>
      </c>
    </row>
    <row r="46" spans="1:5" ht="51">
      <c r="A46" s="40" t="s">
        <v>157</v>
      </c>
      <c r="B46" s="43" t="s">
        <v>158</v>
      </c>
    </row>
    <row r="47" spans="1:5" ht="63.75">
      <c r="A47" s="40" t="s">
        <v>159</v>
      </c>
      <c r="B47" s="33" t="s">
        <v>100</v>
      </c>
    </row>
    <row r="48" spans="1:5" ht="25.5">
      <c r="A48" s="40" t="s">
        <v>160</v>
      </c>
      <c r="B48" s="47" t="s">
        <v>113</v>
      </c>
    </row>
  </sheetData>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Zeros="0" view="pageBreakPreview" zoomScaleNormal="100" zoomScaleSheetLayoutView="100" workbookViewId="0">
      <selection activeCell="F19" sqref="F19"/>
    </sheetView>
  </sheetViews>
  <sheetFormatPr defaultRowHeight="12.75"/>
  <cols>
    <col min="1" max="1" width="5.85546875" style="19" customWidth="1"/>
    <col min="2" max="2" width="45" style="20" customWidth="1"/>
    <col min="3" max="3" width="6" style="15" customWidth="1"/>
    <col min="4" max="4" width="8.140625" style="16" customWidth="1"/>
    <col min="5" max="5" width="9.42578125" style="17" customWidth="1"/>
    <col min="6" max="6" width="13.28515625" style="18" customWidth="1"/>
    <col min="9" max="9" width="10.28515625" customWidth="1"/>
    <col min="10" max="10" width="11.42578125" customWidth="1"/>
  </cols>
  <sheetData>
    <row r="1" spans="1:15" s="81" customFormat="1" ht="15">
      <c r="A1" s="75" t="s">
        <v>38</v>
      </c>
      <c r="B1" s="76" t="s">
        <v>112</v>
      </c>
      <c r="C1" s="77"/>
      <c r="D1" s="78"/>
      <c r="E1" s="79"/>
      <c r="F1" s="80"/>
    </row>
    <row r="2" spans="1:15" s="81" customFormat="1" ht="12.75" customHeight="1">
      <c r="A2" s="75"/>
      <c r="B2" s="76"/>
      <c r="C2" s="77"/>
      <c r="D2" s="78"/>
      <c r="E2" s="79"/>
      <c r="F2" s="80"/>
      <c r="H2" s="248"/>
      <c r="I2" s="249"/>
      <c r="J2" s="82"/>
      <c r="K2" s="248"/>
      <c r="L2" s="82"/>
      <c r="M2" s="82"/>
      <c r="N2" s="82"/>
      <c r="O2" s="82"/>
    </row>
    <row r="3" spans="1:15" s="90" customFormat="1">
      <c r="A3" s="83" t="s">
        <v>6</v>
      </c>
      <c r="B3" s="84" t="s">
        <v>16</v>
      </c>
      <c r="C3" s="85" t="s">
        <v>7</v>
      </c>
      <c r="D3" s="86" t="s">
        <v>8</v>
      </c>
      <c r="E3" s="87" t="s">
        <v>9</v>
      </c>
      <c r="F3" s="88" t="s">
        <v>17</v>
      </c>
      <c r="H3" s="89"/>
      <c r="I3" s="89"/>
      <c r="J3" s="89"/>
      <c r="K3" s="89"/>
      <c r="L3" s="89"/>
      <c r="M3" s="89"/>
      <c r="N3" s="89"/>
      <c r="O3" s="89"/>
    </row>
    <row r="4" spans="1:15" s="90" customFormat="1">
      <c r="A4" s="91"/>
      <c r="B4" s="92"/>
      <c r="C4" s="93"/>
      <c r="D4" s="94"/>
      <c r="E4" s="95"/>
      <c r="F4" s="95"/>
    </row>
    <row r="5" spans="1:15" s="101" customFormat="1" ht="63.75" customHeight="1">
      <c r="A5" s="102">
        <f>COUNT($A$1:A4)+1</f>
        <v>1</v>
      </c>
      <c r="B5" s="250" t="s">
        <v>107</v>
      </c>
      <c r="C5" s="104" t="s">
        <v>18</v>
      </c>
      <c r="D5" s="105">
        <v>1</v>
      </c>
      <c r="E5" s="106"/>
      <c r="F5" s="107">
        <f>D5*E5</f>
        <v>0</v>
      </c>
    </row>
    <row r="6" spans="1:15" s="101" customFormat="1">
      <c r="A6" s="108"/>
      <c r="B6" s="109"/>
      <c r="C6" s="98"/>
      <c r="D6" s="71"/>
      <c r="E6" s="99"/>
      <c r="F6" s="100"/>
    </row>
    <row r="7" spans="1:15" s="101" customFormat="1" ht="41.25" customHeight="1">
      <c r="A7" s="102">
        <f>COUNT($A$1:A6)+1</f>
        <v>2</v>
      </c>
      <c r="B7" s="69" t="s">
        <v>327</v>
      </c>
      <c r="C7" s="104" t="s">
        <v>18</v>
      </c>
      <c r="D7" s="105">
        <v>1</v>
      </c>
      <c r="E7" s="106"/>
      <c r="F7" s="107">
        <f>D7*E7</f>
        <v>0</v>
      </c>
    </row>
    <row r="8" spans="1:15" s="101" customFormat="1">
      <c r="A8" s="108"/>
      <c r="B8" s="109"/>
      <c r="C8" s="98"/>
      <c r="D8" s="71"/>
      <c r="E8" s="99"/>
      <c r="F8" s="100"/>
    </row>
    <row r="9" spans="1:15" s="101" customFormat="1" ht="51">
      <c r="A9" s="102">
        <f>COUNT($A$1:A8)+1</f>
        <v>3</v>
      </c>
      <c r="B9" s="431" t="s">
        <v>328</v>
      </c>
      <c r="C9" s="111" t="s">
        <v>18</v>
      </c>
      <c r="D9" s="565">
        <v>1</v>
      </c>
      <c r="E9" s="73"/>
      <c r="F9" s="73">
        <f>D9*E9</f>
        <v>0</v>
      </c>
    </row>
    <row r="10" spans="1:15" s="101" customFormat="1">
      <c r="A10" s="102"/>
      <c r="B10" s="431"/>
      <c r="C10" s="111"/>
      <c r="D10" s="565"/>
      <c r="E10" s="73"/>
      <c r="F10" s="73"/>
    </row>
    <row r="11" spans="1:15" s="101" customFormat="1" ht="38.25">
      <c r="A11" s="566">
        <f>COUNT($A$1:A9)+1</f>
        <v>4</v>
      </c>
      <c r="B11" s="567" t="s">
        <v>331</v>
      </c>
      <c r="C11" s="251" t="s">
        <v>108</v>
      </c>
      <c r="D11" s="568">
        <v>4</v>
      </c>
      <c r="E11" s="580">
        <v>60</v>
      </c>
      <c r="F11" s="569">
        <f>D11*E11</f>
        <v>240</v>
      </c>
    </row>
    <row r="12" spans="1:15" s="101" customFormat="1">
      <c r="A12" s="566"/>
      <c r="B12" s="567"/>
      <c r="C12" s="251"/>
      <c r="D12" s="568"/>
      <c r="E12" s="569"/>
      <c r="F12" s="569"/>
    </row>
    <row r="13" spans="1:15" s="101" customFormat="1">
      <c r="A13" s="566">
        <f>COUNT($A$1:A12)+1</f>
        <v>5</v>
      </c>
      <c r="B13" s="567" t="s">
        <v>332</v>
      </c>
      <c r="C13" s="251" t="s">
        <v>108</v>
      </c>
      <c r="D13" s="568">
        <v>3</v>
      </c>
      <c r="E13" s="580">
        <v>55</v>
      </c>
      <c r="F13" s="569">
        <f>D13*E13</f>
        <v>165</v>
      </c>
    </row>
    <row r="14" spans="1:15" s="101" customFormat="1">
      <c r="A14" s="566"/>
      <c r="B14" s="175"/>
      <c r="C14" s="251"/>
      <c r="D14" s="568"/>
      <c r="E14" s="569"/>
      <c r="F14" s="569"/>
    </row>
    <row r="15" spans="1:15" s="101" customFormat="1">
      <c r="A15" s="68"/>
      <c r="B15" s="124"/>
      <c r="C15" s="125"/>
      <c r="D15" s="126"/>
      <c r="E15" s="127" t="s">
        <v>109</v>
      </c>
      <c r="F15" s="128">
        <f>SUM(F5:F14)</f>
        <v>405</v>
      </c>
    </row>
    <row r="16" spans="1:15" s="101" customFormat="1">
      <c r="A16" s="108"/>
      <c r="B16" s="110"/>
      <c r="C16" s="98"/>
      <c r="D16" s="71"/>
      <c r="E16" s="99"/>
      <c r="F16" s="100"/>
    </row>
    <row r="17" spans="1:10" s="112" customFormat="1">
      <c r="A17" s="129" t="s">
        <v>11</v>
      </c>
      <c r="B17" s="97" t="s">
        <v>60</v>
      </c>
      <c r="C17" s="98"/>
      <c r="D17" s="130">
        <v>0.1</v>
      </c>
      <c r="E17" s="73"/>
      <c r="F17" s="131">
        <f>F15*D17</f>
        <v>40.5</v>
      </c>
    </row>
    <row r="18" spans="1:10" s="101" customFormat="1">
      <c r="A18" s="132"/>
      <c r="B18" s="133"/>
      <c r="C18" s="125"/>
      <c r="D18" s="126"/>
      <c r="E18" s="106"/>
      <c r="F18" s="106"/>
      <c r="J18" s="106"/>
    </row>
    <row r="19" spans="1:10" s="101" customFormat="1">
      <c r="A19" s="132"/>
      <c r="B19" s="133"/>
      <c r="C19" s="125"/>
      <c r="D19" s="126"/>
      <c r="E19" s="106"/>
      <c r="F19" s="106"/>
      <c r="J19" s="106"/>
    </row>
    <row r="20" spans="1:10" s="101" customFormat="1">
      <c r="A20" s="68"/>
      <c r="B20" s="135" t="s">
        <v>26</v>
      </c>
      <c r="C20" s="98"/>
      <c r="D20" s="71"/>
      <c r="E20" s="72"/>
      <c r="F20" s="136"/>
    </row>
    <row r="21" spans="1:10" s="101" customFormat="1">
      <c r="A21" s="132" t="s">
        <v>10</v>
      </c>
      <c r="B21" s="133" t="s">
        <v>110</v>
      </c>
      <c r="C21" s="125"/>
      <c r="D21" s="126"/>
      <c r="E21" s="106"/>
      <c r="F21" s="106">
        <f>F15</f>
        <v>405</v>
      </c>
    </row>
    <row r="22" spans="1:10" s="101" customFormat="1">
      <c r="A22" s="137" t="s">
        <v>11</v>
      </c>
      <c r="B22" s="138" t="str">
        <f>+B17</f>
        <v xml:space="preserve">DODATNA IN NEPREDVIDENA DELA </v>
      </c>
      <c r="C22" s="139"/>
      <c r="D22" s="140"/>
      <c r="E22" s="141"/>
      <c r="F22" s="141">
        <f>+F17</f>
        <v>40.5</v>
      </c>
    </row>
    <row r="23" spans="1:10" s="101" customFormat="1">
      <c r="A23" s="108"/>
      <c r="B23" s="142" t="s">
        <v>121</v>
      </c>
      <c r="C23" s="143"/>
      <c r="D23" s="144"/>
      <c r="E23" s="145"/>
      <c r="F23" s="146">
        <f>SUM(F21:F22)</f>
        <v>445.5</v>
      </c>
    </row>
    <row r="24" spans="1:10" s="101" customFormat="1" ht="18" customHeight="1">
      <c r="A24" s="581" t="s">
        <v>333</v>
      </c>
      <c r="B24" s="581"/>
      <c r="C24" s="581"/>
      <c r="D24" s="581"/>
      <c r="E24" s="581"/>
      <c r="F24" s="581"/>
    </row>
    <row r="25" spans="1:10" s="101" customFormat="1">
      <c r="A25" s="108"/>
      <c r="B25" s="110"/>
      <c r="C25" s="98"/>
      <c r="D25" s="71"/>
      <c r="E25" s="99"/>
      <c r="F25" s="100"/>
    </row>
    <row r="26" spans="1:10" s="101" customFormat="1">
      <c r="A26" s="108"/>
      <c r="B26" s="110"/>
      <c r="C26" s="98"/>
      <c r="D26" s="71"/>
      <c r="E26" s="99"/>
      <c r="F26" s="100"/>
    </row>
    <row r="27" spans="1:10" s="112" customFormat="1">
      <c r="A27" s="129"/>
      <c r="B27" s="97"/>
      <c r="C27" s="98"/>
      <c r="D27" s="71"/>
      <c r="E27" s="72"/>
      <c r="F27" s="73"/>
    </row>
    <row r="28" spans="1:10" s="101" customFormat="1">
      <c r="A28" s="108"/>
      <c r="B28" s="110"/>
      <c r="C28" s="98"/>
      <c r="D28" s="71"/>
      <c r="E28" s="99"/>
      <c r="F28" s="100"/>
    </row>
  </sheetData>
  <sheetProtection algorithmName="SHA-512" hashValue="DsffCNv8cSuEYzdLG/V0JR7Jfyws6piD2/XtH3TS+K2W9yhGegvWLbaKz8/6U+G7s1Rrd0k4+a/pecbu7s+68Q==" saltValue="Gqc09W4d8kZ+8K2ETpUVdw==" spinCount="100000" sheet="1" objects="1" scenarios="1"/>
  <protectedRanges>
    <protectedRange sqref="E5:E9" name="Obseg1"/>
    <protectedRange sqref="E17" name="Obseg2"/>
    <protectedRange sqref="F5:F10" name="Obseg3"/>
    <protectedRange sqref="A15:F24" name="Obseg4"/>
  </protectedRanges>
  <mergeCells count="1">
    <mergeCell ref="A24:F24"/>
  </mergeCells>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F26"/>
  <sheetViews>
    <sheetView showZeros="0" view="pageBreakPreview" zoomScaleNormal="100" workbookViewId="0">
      <selection activeCell="C21" sqref="C21"/>
    </sheetView>
  </sheetViews>
  <sheetFormatPr defaultRowHeight="12.75"/>
  <cols>
    <col min="1" max="1" width="6.28515625" style="4" customWidth="1"/>
    <col min="2" max="2" width="55.140625" style="3" bestFit="1" customWidth="1"/>
    <col min="3" max="3" width="21.85546875" style="11" customWidth="1"/>
    <col min="4" max="16384" width="9.140625" style="1"/>
  </cols>
  <sheetData>
    <row r="1" spans="1:3" ht="15.75">
      <c r="A1" s="23"/>
      <c r="B1" s="28" t="s">
        <v>163</v>
      </c>
      <c r="C1" s="26"/>
    </row>
    <row r="2" spans="1:3" ht="15.75">
      <c r="A2" s="23"/>
      <c r="B2" s="28" t="s">
        <v>162</v>
      </c>
      <c r="C2" s="26"/>
    </row>
    <row r="3" spans="1:3" ht="15.75">
      <c r="A3" s="23"/>
      <c r="B3" s="28"/>
      <c r="C3" s="26"/>
    </row>
    <row r="4" spans="1:3" ht="14.25">
      <c r="A4" s="23"/>
      <c r="B4" s="27"/>
      <c r="C4" s="26"/>
    </row>
    <row r="5" spans="1:3" ht="14.25">
      <c r="A5" s="23"/>
      <c r="B5" s="27"/>
      <c r="C5" s="26"/>
    </row>
    <row r="6" spans="1:3" ht="15">
      <c r="A6" s="56" t="s">
        <v>10</v>
      </c>
      <c r="B6" s="25" t="s">
        <v>14</v>
      </c>
      <c r="C6" s="57"/>
    </row>
    <row r="7" spans="1:3" ht="15.75">
      <c r="A7" s="23"/>
      <c r="B7" s="28"/>
      <c r="C7" s="58"/>
    </row>
    <row r="8" spans="1:3" ht="12.75" customHeight="1">
      <c r="A8" s="59" t="s">
        <v>31</v>
      </c>
      <c r="B8" s="24" t="str">
        <f>PREDDELA!B1</f>
        <v>PREDDELA</v>
      </c>
      <c r="C8" s="26">
        <f>PREDDELA!F37</f>
        <v>0</v>
      </c>
    </row>
    <row r="9" spans="1:3" ht="12.75" customHeight="1">
      <c r="A9" s="59" t="s">
        <v>32</v>
      </c>
      <c r="B9" s="24" t="str">
        <f>CESTA!B1</f>
        <v>CESTA</v>
      </c>
      <c r="C9" s="26">
        <f>CESTA!F66</f>
        <v>0</v>
      </c>
    </row>
    <row r="10" spans="1:3" ht="12.75" customHeight="1">
      <c r="A10" s="59" t="s">
        <v>33</v>
      </c>
      <c r="B10" s="24" t="str">
        <f>METEORNA!B1</f>
        <v xml:space="preserve">METEORNA KANALIZACIJA </v>
      </c>
      <c r="C10" s="26">
        <f>METEORNA!F85</f>
        <v>0</v>
      </c>
    </row>
    <row r="11" spans="1:3" ht="12.75" customHeight="1">
      <c r="A11" s="59" t="s">
        <v>34</v>
      </c>
      <c r="B11" s="24" t="str">
        <f>FEKALNA!B1</f>
        <v>FEKALNA KANALIZACIJA</v>
      </c>
      <c r="C11" s="26">
        <f>FEKALNA!F81</f>
        <v>0</v>
      </c>
    </row>
    <row r="12" spans="1:3" ht="12.75" customHeight="1">
      <c r="A12" s="59" t="s">
        <v>35</v>
      </c>
      <c r="B12" s="24" t="str">
        <f>VODOVOD!B1</f>
        <v>VODOVOD</v>
      </c>
      <c r="C12" s="26">
        <f>VODOVOD!F167</f>
        <v>0</v>
      </c>
    </row>
    <row r="13" spans="1:3" ht="12.75" customHeight="1">
      <c r="A13" s="59" t="s">
        <v>36</v>
      </c>
      <c r="B13" s="24" t="str">
        <f>'JR-GRAD.DELA'!B1</f>
        <v>JAVNA RAZSVETLJAVA - GRADBENA DELA</v>
      </c>
      <c r="C13" s="26">
        <f>'JR-GRAD.DELA'!F27</f>
        <v>0</v>
      </c>
    </row>
    <row r="14" spans="1:3" ht="12.75" customHeight="1">
      <c r="A14" s="59" t="s">
        <v>37</v>
      </c>
      <c r="B14" s="24" t="str">
        <f>'JR-MONT.DELA'!B1</f>
        <v>JAVNA RAZSVETLJAVA - MONTAŽNA DELA</v>
      </c>
      <c r="C14" s="26">
        <f>'JR-MONT.DELA'!F36</f>
        <v>0</v>
      </c>
    </row>
    <row r="15" spans="1:3" ht="12.75" customHeight="1">
      <c r="A15" s="59" t="s">
        <v>38</v>
      </c>
      <c r="B15" s="60" t="str">
        <f>'RAZNA DELA'!B1</f>
        <v xml:space="preserve">RAZNA DELA </v>
      </c>
      <c r="C15" s="63">
        <f>'RAZNA DELA'!F23</f>
        <v>445.5</v>
      </c>
    </row>
    <row r="16" spans="1:3" ht="15">
      <c r="A16" s="23"/>
      <c r="B16" s="25" t="s">
        <v>15</v>
      </c>
      <c r="C16" s="61">
        <f>SUM(C8:C15)</f>
        <v>445.5</v>
      </c>
    </row>
    <row r="17" spans="1:6">
      <c r="A17" s="23"/>
      <c r="B17" s="24"/>
      <c r="C17" s="26"/>
    </row>
    <row r="18" spans="1:6">
      <c r="A18" s="23"/>
      <c r="B18" s="24"/>
      <c r="C18" s="26"/>
    </row>
    <row r="19" spans="1:6">
      <c r="A19" s="23"/>
      <c r="B19" s="24"/>
      <c r="C19" s="26"/>
    </row>
    <row r="20" spans="1:6">
      <c r="A20" s="23"/>
      <c r="B20" s="24"/>
      <c r="C20" s="23"/>
      <c r="D20" s="12"/>
    </row>
    <row r="21" spans="1:6">
      <c r="A21" s="22"/>
      <c r="B21" s="14" t="s">
        <v>0</v>
      </c>
      <c r="C21" s="15"/>
      <c r="D21" s="8"/>
      <c r="E21" s="9"/>
      <c r="F21" s="10"/>
    </row>
    <row r="22" spans="1:6" ht="25.5" customHeight="1">
      <c r="A22" s="23"/>
      <c r="B22" s="576" t="s">
        <v>1</v>
      </c>
      <c r="C22" s="577"/>
      <c r="D22" s="11"/>
    </row>
    <row r="23" spans="1:6" ht="25.5" customHeight="1">
      <c r="A23" s="23"/>
      <c r="B23" s="576" t="s">
        <v>62</v>
      </c>
      <c r="C23" s="577"/>
      <c r="D23" s="11"/>
    </row>
    <row r="24" spans="1:6" ht="27" customHeight="1">
      <c r="A24" s="23"/>
      <c r="B24" s="578" t="s">
        <v>59</v>
      </c>
      <c r="C24" s="578"/>
    </row>
    <row r="25" spans="1:6" s="48" customFormat="1">
      <c r="A25" s="62"/>
      <c r="B25" s="579" t="s">
        <v>61</v>
      </c>
      <c r="C25" s="577"/>
      <c r="D25" s="49"/>
      <c r="E25" s="50"/>
      <c r="F25" s="50"/>
    </row>
    <row r="26" spans="1:6">
      <c r="A26" s="23"/>
      <c r="B26" s="24" t="s">
        <v>334</v>
      </c>
      <c r="C26" s="26"/>
    </row>
  </sheetData>
  <mergeCells count="4">
    <mergeCell ref="B22:C22"/>
    <mergeCell ref="B23:C23"/>
    <mergeCell ref="B24:C24"/>
    <mergeCell ref="B25:C25"/>
  </mergeCells>
  <phoneticPr fontId="0" type="noConversion"/>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ignoredErrors>
    <ignoredError sqref="B13:C13"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J42"/>
  <sheetViews>
    <sheetView showZeros="0" tabSelected="1" view="pageBreakPreview" topLeftCell="A22" zoomScaleNormal="100" zoomScaleSheetLayoutView="100" workbookViewId="0">
      <selection activeCell="B8" sqref="B8"/>
    </sheetView>
  </sheetViews>
  <sheetFormatPr defaultRowHeight="12.75"/>
  <cols>
    <col min="1" max="1" width="5.85546875" style="19" customWidth="1"/>
    <col min="2" max="2" width="45" style="20" customWidth="1"/>
    <col min="3" max="3" width="6" style="15" bestFit="1" customWidth="1"/>
    <col min="4" max="4" width="8.140625" style="16" customWidth="1"/>
    <col min="5" max="5" width="9.42578125" style="17" customWidth="1"/>
    <col min="6" max="6" width="13.28515625" style="18" customWidth="1"/>
  </cols>
  <sheetData>
    <row r="1" spans="1:8" s="81" customFormat="1" ht="15">
      <c r="A1" s="75" t="s">
        <v>31</v>
      </c>
      <c r="B1" s="76" t="s">
        <v>4</v>
      </c>
      <c r="C1" s="77"/>
      <c r="D1" s="78"/>
      <c r="E1" s="79"/>
      <c r="F1" s="80"/>
    </row>
    <row r="2" spans="1:8" s="81" customFormat="1" ht="12.75" customHeight="1">
      <c r="A2" s="75"/>
      <c r="B2" s="76"/>
      <c r="C2" s="77"/>
      <c r="D2" s="78"/>
      <c r="E2" s="79"/>
      <c r="F2" s="80"/>
      <c r="G2" s="82"/>
      <c r="H2" s="82"/>
    </row>
    <row r="3" spans="1:8" s="90" customFormat="1">
      <c r="A3" s="83" t="s">
        <v>6</v>
      </c>
      <c r="B3" s="84" t="s">
        <v>16</v>
      </c>
      <c r="C3" s="85" t="s">
        <v>7</v>
      </c>
      <c r="D3" s="86" t="s">
        <v>8</v>
      </c>
      <c r="E3" s="87" t="s">
        <v>9</v>
      </c>
      <c r="F3" s="88" t="s">
        <v>17</v>
      </c>
      <c r="G3" s="89"/>
      <c r="H3" s="89"/>
    </row>
    <row r="4" spans="1:8" s="90" customFormat="1">
      <c r="A4" s="91"/>
      <c r="B4" s="92"/>
      <c r="C4" s="93"/>
      <c r="D4" s="94"/>
      <c r="E4" s="95"/>
      <c r="F4" s="95"/>
    </row>
    <row r="5" spans="1:8" s="101" customFormat="1">
      <c r="A5" s="96" t="s">
        <v>10</v>
      </c>
      <c r="B5" s="97" t="s">
        <v>4</v>
      </c>
      <c r="C5" s="98"/>
      <c r="D5" s="71"/>
      <c r="E5" s="99"/>
      <c r="F5" s="100"/>
    </row>
    <row r="6" spans="1:8" s="101" customFormat="1">
      <c r="A6" s="96"/>
      <c r="B6" s="97"/>
      <c r="C6" s="98"/>
      <c r="D6" s="71"/>
      <c r="E6" s="99"/>
      <c r="F6" s="100"/>
    </row>
    <row r="7" spans="1:8" s="101" customFormat="1" ht="129" customHeight="1">
      <c r="A7" s="102">
        <f>COUNT($A$1:A5)+1</f>
        <v>1</v>
      </c>
      <c r="B7" s="103" t="s">
        <v>116</v>
      </c>
      <c r="C7" s="104" t="s">
        <v>18</v>
      </c>
      <c r="D7" s="105">
        <v>1</v>
      </c>
      <c r="E7" s="106"/>
      <c r="F7" s="107">
        <f>D7*E7</f>
        <v>0</v>
      </c>
    </row>
    <row r="8" spans="1:8" s="101" customFormat="1">
      <c r="A8" s="96"/>
      <c r="B8" s="97"/>
      <c r="C8" s="98"/>
      <c r="D8" s="71"/>
      <c r="E8" s="99"/>
      <c r="F8" s="100"/>
    </row>
    <row r="9" spans="1:8" s="101" customFormat="1" ht="63.75">
      <c r="A9" s="102">
        <f>COUNT($A$3:A7)+1</f>
        <v>2</v>
      </c>
      <c r="B9" s="481" t="s">
        <v>267</v>
      </c>
      <c r="C9" s="104" t="s">
        <v>18</v>
      </c>
      <c r="D9" s="105">
        <v>1</v>
      </c>
      <c r="E9" s="106"/>
      <c r="F9" s="107">
        <f>D9*E9</f>
        <v>0</v>
      </c>
    </row>
    <row r="10" spans="1:8" s="101" customFormat="1">
      <c r="A10" s="102"/>
      <c r="B10" s="122"/>
      <c r="C10" s="70"/>
      <c r="D10" s="111"/>
      <c r="E10" s="72"/>
      <c r="F10" s="100"/>
      <c r="G10" s="117"/>
      <c r="H10" s="90"/>
    </row>
    <row r="11" spans="1:8" s="123" customFormat="1" ht="51">
      <c r="A11" s="68">
        <f>COUNT($A$5:A9)+1</f>
        <v>3</v>
      </c>
      <c r="B11" s="114" t="s">
        <v>122</v>
      </c>
      <c r="C11" s="115" t="s">
        <v>48</v>
      </c>
      <c r="D11" s="111">
        <v>330</v>
      </c>
      <c r="E11" s="72"/>
      <c r="F11" s="116">
        <f t="shared" ref="F11" si="0">D11*E11</f>
        <v>0</v>
      </c>
    </row>
    <row r="12" spans="1:8" s="101" customFormat="1">
      <c r="A12" s="68"/>
      <c r="B12" s="114"/>
      <c r="C12" s="115"/>
      <c r="D12" s="111"/>
      <c r="E12" s="72"/>
      <c r="F12" s="116"/>
    </row>
    <row r="13" spans="1:8" ht="14.25">
      <c r="A13" s="68">
        <f>COUNT($A$5:A12)+1</f>
        <v>4</v>
      </c>
      <c r="B13" s="110" t="s">
        <v>123</v>
      </c>
      <c r="C13" s="98" t="s">
        <v>58</v>
      </c>
      <c r="D13" s="111">
        <v>89</v>
      </c>
      <c r="E13" s="72"/>
      <c r="F13" s="116">
        <f t="shared" ref="F13" si="1">D13*E13</f>
        <v>0</v>
      </c>
    </row>
    <row r="14" spans="1:8" s="101" customFormat="1">
      <c r="A14" s="68"/>
      <c r="B14" s="110"/>
      <c r="C14" s="98"/>
      <c r="D14" s="111"/>
      <c r="E14" s="72"/>
      <c r="F14" s="116"/>
    </row>
    <row r="15" spans="1:8" s="101" customFormat="1" ht="63.75">
      <c r="A15" s="530">
        <f>COUNT($A$7:A14)+1</f>
        <v>5</v>
      </c>
      <c r="B15" s="114" t="s">
        <v>127</v>
      </c>
      <c r="C15" s="98" t="s">
        <v>58</v>
      </c>
      <c r="D15" s="71">
        <v>5</v>
      </c>
      <c r="E15" s="99"/>
      <c r="F15" s="107">
        <f>+$D15*E15</f>
        <v>0</v>
      </c>
    </row>
    <row r="16" spans="1:8" s="101" customFormat="1">
      <c r="A16" s="530"/>
      <c r="B16" s="114"/>
      <c r="C16" s="98"/>
      <c r="D16" s="71"/>
      <c r="E16" s="99"/>
      <c r="F16" s="107"/>
    </row>
    <row r="17" spans="1:10" s="101" customFormat="1" ht="51">
      <c r="A17" s="121">
        <f>COUNT($A$1:A16)+1</f>
        <v>6</v>
      </c>
      <c r="B17" s="540" t="s">
        <v>303</v>
      </c>
      <c r="C17" s="98" t="s">
        <v>58</v>
      </c>
      <c r="D17" s="16">
        <v>4</v>
      </c>
      <c r="E17" s="343"/>
      <c r="F17" s="541">
        <f>D17*E17</f>
        <v>0</v>
      </c>
    </row>
    <row r="18" spans="1:10" s="21" customFormat="1">
      <c r="A18" s="530"/>
      <c r="B18" s="114"/>
      <c r="C18" s="98"/>
      <c r="D18" s="71"/>
      <c r="E18" s="99"/>
      <c r="F18" s="107"/>
      <c r="I18" s="337"/>
      <c r="J18" s="337"/>
    </row>
    <row r="19" spans="1:10" s="21" customFormat="1" ht="38.25">
      <c r="A19" s="121">
        <f>COUNT($A$1:A18)+1</f>
        <v>7</v>
      </c>
      <c r="B19" s="531" t="s">
        <v>298</v>
      </c>
      <c r="D19" s="16"/>
      <c r="F19" s="336"/>
      <c r="I19" s="337"/>
      <c r="J19" s="337"/>
    </row>
    <row r="20" spans="1:10" s="101" customFormat="1">
      <c r="A20" s="121"/>
      <c r="B20" s="532" t="s">
        <v>126</v>
      </c>
      <c r="C20" s="15" t="s">
        <v>2</v>
      </c>
      <c r="D20" s="16">
        <v>1</v>
      </c>
      <c r="E20" s="343"/>
      <c r="F20" s="336">
        <f>+$D20*E20</f>
        <v>0</v>
      </c>
    </row>
    <row r="21" spans="1:10" s="101" customFormat="1">
      <c r="A21" s="68"/>
      <c r="B21" s="110"/>
      <c r="C21" s="98"/>
      <c r="D21" s="111"/>
      <c r="E21" s="72"/>
      <c r="F21" s="116"/>
    </row>
    <row r="22" spans="1:10" s="21" customFormat="1" ht="42.75" customHeight="1">
      <c r="A22" s="121">
        <f>COUNT($A$1:A21)+1</f>
        <v>8</v>
      </c>
      <c r="B22" s="118" t="s">
        <v>124</v>
      </c>
      <c r="C22" s="112"/>
      <c r="D22" s="71"/>
      <c r="E22" s="112"/>
      <c r="F22" s="107"/>
    </row>
    <row r="23" spans="1:10" s="21" customFormat="1">
      <c r="A23" s="121"/>
      <c r="B23" s="118" t="s">
        <v>125</v>
      </c>
      <c r="C23" s="98" t="s">
        <v>2</v>
      </c>
      <c r="D23" s="71">
        <v>2</v>
      </c>
      <c r="E23" s="72"/>
      <c r="F23" s="107">
        <f>+$D23*E23</f>
        <v>0</v>
      </c>
    </row>
    <row r="24" spans="1:10" s="21" customFormat="1">
      <c r="A24" s="121"/>
      <c r="B24" s="118"/>
      <c r="C24" s="98"/>
      <c r="D24" s="71"/>
      <c r="E24" s="72"/>
      <c r="F24" s="107"/>
    </row>
    <row r="25" spans="1:10" s="101" customFormat="1" ht="38.25">
      <c r="A25" s="121">
        <f>COUNT($A$1:A24)+1</f>
        <v>9</v>
      </c>
      <c r="B25" s="540" t="s">
        <v>307</v>
      </c>
      <c r="C25" s="545" t="s">
        <v>58</v>
      </c>
      <c r="D25" s="16">
        <v>5</v>
      </c>
      <c r="E25" s="343"/>
      <c r="F25" s="336">
        <f>D25*E25</f>
        <v>0</v>
      </c>
    </row>
    <row r="26" spans="1:10" s="101" customFormat="1">
      <c r="A26" s="121"/>
      <c r="B26" s="118"/>
      <c r="C26" s="98"/>
      <c r="D26" s="71"/>
      <c r="E26" s="72"/>
      <c r="F26" s="107"/>
    </row>
    <row r="27" spans="1:10" s="101" customFormat="1" ht="76.5">
      <c r="A27" s="533">
        <f>COUNT($A$1:A23)+1</f>
        <v>9</v>
      </c>
      <c r="B27" s="534" t="s">
        <v>299</v>
      </c>
      <c r="C27" s="535" t="s">
        <v>2</v>
      </c>
      <c r="D27" s="353">
        <v>1</v>
      </c>
      <c r="E27" s="536"/>
      <c r="F27" s="18">
        <f t="shared" ref="F27" si="2">D27*E27</f>
        <v>0</v>
      </c>
    </row>
    <row r="28" spans="1:10" s="101" customFormat="1">
      <c r="A28" s="68"/>
      <c r="B28" s="114"/>
      <c r="C28" s="115"/>
      <c r="D28" s="111"/>
      <c r="E28" s="72"/>
      <c r="F28" s="116">
        <f t="shared" ref="F28" si="3">D28*E28</f>
        <v>0</v>
      </c>
    </row>
    <row r="29" spans="1:10" s="101" customFormat="1">
      <c r="A29" s="68"/>
      <c r="B29" s="124"/>
      <c r="C29" s="125"/>
      <c r="D29" s="126"/>
      <c r="E29" s="127" t="s">
        <v>27</v>
      </c>
      <c r="F29" s="128">
        <f>SUM(F7:F28)</f>
        <v>0</v>
      </c>
    </row>
    <row r="30" spans="1:10" s="101" customFormat="1">
      <c r="A30" s="108"/>
      <c r="B30" s="110"/>
      <c r="C30" s="98"/>
      <c r="D30" s="71"/>
      <c r="E30" s="99"/>
      <c r="F30" s="100"/>
    </row>
    <row r="31" spans="1:10" s="101" customFormat="1">
      <c r="A31" s="129" t="s">
        <v>11</v>
      </c>
      <c r="B31" s="97" t="s">
        <v>60</v>
      </c>
      <c r="C31" s="98"/>
      <c r="D31" s="130">
        <v>0.1</v>
      </c>
      <c r="E31" s="73"/>
      <c r="F31" s="131">
        <f>F29*D31</f>
        <v>0</v>
      </c>
    </row>
    <row r="32" spans="1:10" s="112" customFormat="1">
      <c r="A32" s="132"/>
      <c r="B32" s="133"/>
      <c r="C32" s="125"/>
      <c r="D32" s="126"/>
      <c r="E32" s="106"/>
      <c r="F32" s="106"/>
    </row>
    <row r="33" spans="1:6" s="101" customFormat="1">
      <c r="A33" s="132"/>
      <c r="B33" s="133"/>
      <c r="C33" s="125"/>
      <c r="D33" s="134"/>
      <c r="E33" s="106"/>
      <c r="F33" s="106"/>
    </row>
    <row r="34" spans="1:6" s="101" customFormat="1">
      <c r="A34" s="68"/>
      <c r="B34" s="135" t="s">
        <v>26</v>
      </c>
      <c r="C34" s="98"/>
      <c r="D34" s="71"/>
      <c r="E34" s="72"/>
      <c r="F34" s="136"/>
    </row>
    <row r="35" spans="1:6" s="101" customFormat="1">
      <c r="A35" s="90" t="str">
        <f>+A5</f>
        <v>I.</v>
      </c>
      <c r="B35" s="133" t="str">
        <f>+B5</f>
        <v>PREDDELA</v>
      </c>
      <c r="C35" s="125"/>
      <c r="D35" s="126"/>
      <c r="E35" s="106"/>
      <c r="F35" s="106">
        <f>F29</f>
        <v>0</v>
      </c>
    </row>
    <row r="36" spans="1:6" s="101" customFormat="1">
      <c r="A36" s="137" t="str">
        <f>+A31</f>
        <v>II.</v>
      </c>
      <c r="B36" s="138" t="str">
        <f>+B31</f>
        <v xml:space="preserve">DODATNA IN NEPREDVIDENA DELA </v>
      </c>
      <c r="C36" s="139"/>
      <c r="D36" s="140"/>
      <c r="E36" s="141"/>
      <c r="F36" s="141">
        <f>+F31</f>
        <v>0</v>
      </c>
    </row>
    <row r="37" spans="1:6" s="101" customFormat="1">
      <c r="A37" s="108"/>
      <c r="B37" s="142" t="s">
        <v>120</v>
      </c>
      <c r="C37" s="143"/>
      <c r="D37" s="144"/>
      <c r="E37" s="145"/>
      <c r="F37" s="146">
        <f>SUM(F35:F36)</f>
        <v>0</v>
      </c>
    </row>
    <row r="38" spans="1:6" s="101" customFormat="1">
      <c r="A38" s="108"/>
      <c r="B38" s="110"/>
      <c r="C38" s="98"/>
      <c r="D38" s="71"/>
      <c r="E38" s="72"/>
      <c r="F38" s="73"/>
    </row>
    <row r="39" spans="1:6" s="101" customFormat="1">
      <c r="A39" s="108"/>
      <c r="B39" s="110"/>
      <c r="C39" s="98"/>
      <c r="D39" s="71"/>
      <c r="E39" s="99"/>
      <c r="F39" s="100"/>
    </row>
    <row r="40" spans="1:6">
      <c r="A40" s="108"/>
      <c r="B40" s="110"/>
      <c r="C40" s="98"/>
      <c r="D40" s="71"/>
      <c r="E40" s="99"/>
      <c r="F40" s="100"/>
    </row>
    <row r="41" spans="1:6">
      <c r="A41" s="129"/>
      <c r="B41" s="97"/>
      <c r="C41" s="98"/>
      <c r="D41" s="71"/>
      <c r="E41" s="72"/>
      <c r="F41" s="73"/>
    </row>
    <row r="42" spans="1:6">
      <c r="A42" s="108"/>
      <c r="B42" s="110"/>
      <c r="C42" s="98"/>
      <c r="D42" s="71"/>
      <c r="E42" s="99"/>
      <c r="F42" s="100"/>
    </row>
  </sheetData>
  <phoneticPr fontId="19" type="noConversion"/>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Zeros="0" view="pageBreakPreview" topLeftCell="A40" zoomScaleNormal="100" zoomScaleSheetLayoutView="100" workbookViewId="0">
      <selection activeCell="E52" sqref="E52:E54"/>
    </sheetView>
  </sheetViews>
  <sheetFormatPr defaultRowHeight="12.75"/>
  <cols>
    <col min="1" max="1" width="5.85546875" style="53" customWidth="1"/>
    <col min="2" max="2" width="45" style="45" customWidth="1"/>
    <col min="3" max="3" width="6" style="51" bestFit="1" customWidth="1"/>
    <col min="4" max="4" width="8.140625" style="8" customWidth="1"/>
    <col min="5" max="5" width="9.42578125" style="46" customWidth="1"/>
    <col min="6" max="6" width="13.28515625" style="44" customWidth="1"/>
    <col min="7" max="7" width="9.7109375" style="1" bestFit="1" customWidth="1"/>
    <col min="8" max="8" width="11.5703125" style="1" customWidth="1"/>
    <col min="9" max="16384" width="9.140625" style="1"/>
  </cols>
  <sheetData>
    <row r="1" spans="1:7" s="81" customFormat="1" ht="15">
      <c r="A1" s="75" t="s">
        <v>32</v>
      </c>
      <c r="B1" s="76" t="s">
        <v>128</v>
      </c>
      <c r="C1" s="77"/>
      <c r="D1" s="78"/>
      <c r="E1" s="147"/>
      <c r="F1" s="148"/>
      <c r="G1" s="149"/>
    </row>
    <row r="2" spans="1:7" s="81" customFormat="1" ht="12.75" customHeight="1">
      <c r="A2" s="75"/>
      <c r="B2" s="76"/>
      <c r="C2" s="77"/>
      <c r="D2" s="78"/>
      <c r="E2" s="147"/>
      <c r="F2" s="148"/>
      <c r="G2" s="149"/>
    </row>
    <row r="3" spans="1:7" s="90" customFormat="1">
      <c r="A3" s="83" t="s">
        <v>6</v>
      </c>
      <c r="B3" s="84" t="s">
        <v>16</v>
      </c>
      <c r="C3" s="85" t="s">
        <v>7</v>
      </c>
      <c r="D3" s="86" t="s">
        <v>8</v>
      </c>
      <c r="E3" s="150" t="s">
        <v>9</v>
      </c>
      <c r="F3" s="151" t="s">
        <v>17</v>
      </c>
    </row>
    <row r="4" spans="1:7" s="90" customFormat="1">
      <c r="A4" s="91"/>
      <c r="B4" s="92"/>
      <c r="C4" s="93"/>
      <c r="D4" s="94"/>
      <c r="E4" s="152"/>
      <c r="F4" s="152"/>
    </row>
    <row r="5" spans="1:7" s="101" customFormat="1">
      <c r="A5" s="96" t="s">
        <v>10</v>
      </c>
      <c r="B5" s="97" t="s">
        <v>20</v>
      </c>
      <c r="C5" s="98"/>
      <c r="D5" s="71"/>
      <c r="E5" s="72"/>
      <c r="F5" s="73"/>
    </row>
    <row r="6" spans="1:7" s="101" customFormat="1">
      <c r="A6" s="96"/>
      <c r="B6" s="97"/>
      <c r="C6" s="98"/>
      <c r="D6" s="71"/>
      <c r="E6" s="72"/>
      <c r="F6" s="73"/>
    </row>
    <row r="7" spans="1:7" s="101" customFormat="1" ht="14.25">
      <c r="A7" s="68">
        <f>COUNT($A$1:A6)+1</f>
        <v>1</v>
      </c>
      <c r="B7" s="110" t="s">
        <v>40</v>
      </c>
      <c r="C7" s="98" t="s">
        <v>30</v>
      </c>
      <c r="D7" s="71">
        <v>150</v>
      </c>
      <c r="E7" s="72"/>
      <c r="F7" s="73">
        <f>D7*E7</f>
        <v>0</v>
      </c>
    </row>
    <row r="8" spans="1:7" s="101" customFormat="1">
      <c r="A8" s="68"/>
      <c r="B8" s="109"/>
      <c r="C8" s="98"/>
      <c r="D8" s="71"/>
      <c r="E8" s="72"/>
      <c r="F8" s="73"/>
    </row>
    <row r="9" spans="1:7" s="101" customFormat="1" ht="25.5">
      <c r="A9" s="68">
        <f>COUNT($A$1:A8)+1</f>
        <v>2</v>
      </c>
      <c r="B9" s="110" t="s">
        <v>21</v>
      </c>
      <c r="C9" s="98" t="s">
        <v>2</v>
      </c>
      <c r="D9" s="71">
        <v>16</v>
      </c>
      <c r="E9" s="72"/>
      <c r="F9" s="73">
        <f>D9*E9</f>
        <v>0</v>
      </c>
    </row>
    <row r="10" spans="1:7" s="101" customFormat="1">
      <c r="A10" s="68"/>
      <c r="B10" s="110"/>
      <c r="C10" s="98"/>
      <c r="D10" s="71"/>
      <c r="E10" s="72"/>
      <c r="F10" s="73"/>
    </row>
    <row r="11" spans="1:7" s="101" customFormat="1">
      <c r="A11" s="68"/>
      <c r="B11" s="124"/>
      <c r="C11" s="125"/>
      <c r="D11" s="126"/>
      <c r="E11" s="153" t="s">
        <v>22</v>
      </c>
      <c r="F11" s="146">
        <f>SUM(F7:F10)</f>
        <v>0</v>
      </c>
    </row>
    <row r="12" spans="1:7" s="101" customFormat="1">
      <c r="A12" s="68"/>
      <c r="B12" s="124"/>
      <c r="C12" s="125"/>
      <c r="D12" s="126"/>
      <c r="E12" s="153"/>
      <c r="F12" s="154"/>
    </row>
    <row r="13" spans="1:7" s="101" customFormat="1">
      <c r="A13" s="96" t="s">
        <v>11</v>
      </c>
      <c r="B13" s="97" t="s">
        <v>5</v>
      </c>
      <c r="C13" s="70"/>
      <c r="D13" s="71"/>
      <c r="E13" s="72"/>
      <c r="F13" s="73"/>
    </row>
    <row r="14" spans="1:7" s="101" customFormat="1">
      <c r="A14" s="96"/>
      <c r="B14" s="109"/>
      <c r="C14" s="70"/>
      <c r="D14" s="71"/>
      <c r="E14" s="72"/>
      <c r="F14" s="73"/>
    </row>
    <row r="15" spans="1:7" s="101" customFormat="1" ht="63.75">
      <c r="A15" s="68">
        <f>COUNT($A$1:A14)+1</f>
        <v>3</v>
      </c>
      <c r="B15" s="69" t="s">
        <v>129</v>
      </c>
      <c r="C15" s="111" t="s">
        <v>49</v>
      </c>
      <c r="D15" s="126">
        <v>14.5</v>
      </c>
      <c r="E15" s="72"/>
      <c r="F15" s="73">
        <f>D15*E15</f>
        <v>0</v>
      </c>
      <c r="G15" s="155"/>
    </row>
    <row r="16" spans="1:7" s="101" customFormat="1">
      <c r="A16" s="68"/>
      <c r="B16" s="69"/>
      <c r="C16" s="111"/>
      <c r="D16" s="106"/>
      <c r="E16" s="72"/>
      <c r="F16" s="73"/>
      <c r="G16" s="155"/>
    </row>
    <row r="17" spans="1:7" s="101" customFormat="1" ht="51">
      <c r="A17" s="361">
        <f>COUNT($A$4:A15)+1</f>
        <v>4</v>
      </c>
      <c r="B17" s="20" t="s">
        <v>301</v>
      </c>
      <c r="C17" s="537" t="s">
        <v>49</v>
      </c>
      <c r="D17" s="538">
        <v>18</v>
      </c>
      <c r="E17" s="343"/>
      <c r="F17" s="539">
        <f>D17*E17</f>
        <v>0</v>
      </c>
    </row>
    <row r="18" spans="1:7" s="101" customFormat="1">
      <c r="A18" s="361"/>
      <c r="B18" s="20"/>
      <c r="C18" s="537"/>
      <c r="D18" s="538"/>
      <c r="E18" s="343"/>
      <c r="F18" s="539"/>
    </row>
    <row r="19" spans="1:7" s="101" customFormat="1" ht="51">
      <c r="A19" s="361">
        <f>COUNT($A$4:A17)+1</f>
        <v>5</v>
      </c>
      <c r="B19" s="20" t="s">
        <v>300</v>
      </c>
      <c r="C19" s="537" t="s">
        <v>29</v>
      </c>
      <c r="D19" s="538">
        <v>59</v>
      </c>
      <c r="E19" s="343"/>
      <c r="F19" s="539">
        <f>D19*E19</f>
        <v>0</v>
      </c>
    </row>
    <row r="20" spans="1:7" s="101" customFormat="1">
      <c r="A20" s="68"/>
      <c r="B20" s="110"/>
      <c r="C20" s="70"/>
      <c r="D20" s="71"/>
      <c r="E20" s="72"/>
      <c r="F20" s="73"/>
    </row>
    <row r="21" spans="1:7" s="101" customFormat="1">
      <c r="A21" s="68"/>
      <c r="B21" s="110"/>
      <c r="C21" s="70"/>
      <c r="D21" s="71"/>
      <c r="E21" s="153" t="s">
        <v>3</v>
      </c>
      <c r="F21" s="146">
        <f>SUM(F15:F20)</f>
        <v>0</v>
      </c>
    </row>
    <row r="22" spans="1:7" s="101" customFormat="1">
      <c r="A22" s="68"/>
      <c r="B22" s="110"/>
      <c r="C22" s="70"/>
      <c r="D22" s="71"/>
      <c r="E22" s="72"/>
      <c r="F22" s="136"/>
    </row>
    <row r="23" spans="1:7" s="101" customFormat="1">
      <c r="A23" s="96" t="s">
        <v>12</v>
      </c>
      <c r="B23" s="97" t="s">
        <v>41</v>
      </c>
      <c r="C23" s="70"/>
      <c r="D23" s="71"/>
      <c r="E23" s="72"/>
      <c r="F23" s="73"/>
    </row>
    <row r="24" spans="1:7" s="101" customFormat="1">
      <c r="A24" s="68"/>
      <c r="B24" s="110"/>
      <c r="C24" s="70"/>
      <c r="D24" s="71"/>
      <c r="E24" s="72"/>
      <c r="F24" s="73"/>
    </row>
    <row r="25" spans="1:7" s="52" customFormat="1" ht="25.5">
      <c r="A25" s="68">
        <f>COUNT($A$1:A24)+1</f>
        <v>6</v>
      </c>
      <c r="B25" s="110" t="s">
        <v>105</v>
      </c>
      <c r="C25" s="70" t="s">
        <v>29</v>
      </c>
      <c r="D25" s="71">
        <v>805</v>
      </c>
      <c r="E25" s="72"/>
      <c r="F25" s="73">
        <f>D25*E25</f>
        <v>0</v>
      </c>
      <c r="G25" s="55"/>
    </row>
    <row r="26" spans="1:7" s="112" customFormat="1">
      <c r="A26" s="68"/>
      <c r="B26" s="122"/>
      <c r="C26" s="111"/>
      <c r="D26" s="111"/>
      <c r="E26" s="156"/>
      <c r="F26" s="73">
        <f t="shared" ref="F26:F43" si="0">D26*E26</f>
        <v>0</v>
      </c>
      <c r="G26" s="101"/>
    </row>
    <row r="27" spans="1:7" s="101" customFormat="1" ht="51">
      <c r="A27" s="68">
        <f>COUNT($A$1:A26)+1</f>
        <v>7</v>
      </c>
      <c r="B27" s="333" t="s">
        <v>198</v>
      </c>
      <c r="C27" s="70" t="s">
        <v>49</v>
      </c>
      <c r="D27" s="71">
        <v>35</v>
      </c>
      <c r="E27" s="367"/>
      <c r="F27" s="73">
        <f t="shared" si="0"/>
        <v>0</v>
      </c>
    </row>
    <row r="28" spans="1:7" s="101" customFormat="1">
      <c r="A28" s="68"/>
      <c r="B28" s="333"/>
      <c r="C28" s="70"/>
      <c r="D28" s="71"/>
      <c r="E28" s="367"/>
      <c r="F28" s="73"/>
    </row>
    <row r="29" spans="1:7" customFormat="1" ht="63.75">
      <c r="A29" s="121">
        <f>COUNT($A$1:A28)+1</f>
        <v>8</v>
      </c>
      <c r="B29" s="572" t="s">
        <v>289</v>
      </c>
      <c r="C29" s="573" t="s">
        <v>28</v>
      </c>
      <c r="D29" s="574">
        <v>58.5</v>
      </c>
      <c r="E29" s="575"/>
      <c r="F29" s="107">
        <f>+$D29*E29</f>
        <v>0</v>
      </c>
    </row>
    <row r="30" spans="1:7" s="101" customFormat="1" ht="12.75" customHeight="1">
      <c r="A30" s="68"/>
      <c r="B30" s="110"/>
      <c r="C30" s="70"/>
      <c r="D30" s="157"/>
      <c r="E30" s="72"/>
      <c r="F30" s="73">
        <f t="shared" si="0"/>
        <v>0</v>
      </c>
    </row>
    <row r="31" spans="1:7" s="101" customFormat="1" ht="39.75" customHeight="1">
      <c r="A31" s="68">
        <f>COUNT($A$1:A30)+1</f>
        <v>9</v>
      </c>
      <c r="B31" s="110" t="s">
        <v>23</v>
      </c>
      <c r="C31" s="70" t="s">
        <v>29</v>
      </c>
      <c r="D31" s="71">
        <v>725</v>
      </c>
      <c r="E31" s="72"/>
      <c r="F31" s="73">
        <f t="shared" si="0"/>
        <v>0</v>
      </c>
    </row>
    <row r="32" spans="1:7" s="101" customFormat="1">
      <c r="A32" s="68"/>
      <c r="B32" s="110"/>
      <c r="C32" s="70"/>
      <c r="D32" s="71"/>
      <c r="E32" s="72"/>
      <c r="F32" s="73">
        <f t="shared" si="0"/>
        <v>0</v>
      </c>
    </row>
    <row r="33" spans="1:10" s="101" customFormat="1" ht="38.25">
      <c r="A33" s="68">
        <f>COUNT($A$1:A31)+1</f>
        <v>10</v>
      </c>
      <c r="B33" s="164" t="s">
        <v>47</v>
      </c>
      <c r="C33" s="104" t="s">
        <v>30</v>
      </c>
      <c r="D33" s="165">
        <v>62</v>
      </c>
      <c r="E33" s="166"/>
      <c r="F33" s="73">
        <f t="shared" si="0"/>
        <v>0</v>
      </c>
    </row>
    <row r="34" spans="1:10" s="112" customFormat="1">
      <c r="A34" s="68"/>
      <c r="B34" s="164"/>
      <c r="C34" s="169"/>
      <c r="D34" s="165"/>
      <c r="E34" s="166"/>
      <c r="F34" s="73">
        <f t="shared" si="0"/>
        <v>0</v>
      </c>
      <c r="G34" s="101"/>
    </row>
    <row r="35" spans="1:10" s="112" customFormat="1" ht="25.5">
      <c r="A35" s="68">
        <f>COUNT($A$1:A33)+1</f>
        <v>11</v>
      </c>
      <c r="B35" s="164" t="s">
        <v>111</v>
      </c>
      <c r="C35" s="104" t="s">
        <v>30</v>
      </c>
      <c r="D35" s="165">
        <v>62</v>
      </c>
      <c r="E35" s="166"/>
      <c r="F35" s="73">
        <f t="shared" si="0"/>
        <v>0</v>
      </c>
      <c r="G35" s="162"/>
      <c r="H35" s="71"/>
    </row>
    <row r="36" spans="1:10" s="112" customFormat="1" ht="12.75" customHeight="1">
      <c r="A36" s="68"/>
      <c r="B36" s="110"/>
      <c r="C36" s="98"/>
      <c r="D36" s="71"/>
      <c r="E36" s="72"/>
      <c r="F36" s="73">
        <f t="shared" si="0"/>
        <v>0</v>
      </c>
      <c r="G36" s="162"/>
    </row>
    <row r="37" spans="1:10" s="112" customFormat="1" ht="15" customHeight="1">
      <c r="A37" s="158">
        <f>COUNT($A$1:A36)+1</f>
        <v>12</v>
      </c>
      <c r="B37" s="159" t="s">
        <v>51</v>
      </c>
      <c r="C37" s="98"/>
      <c r="D37" s="160"/>
      <c r="E37" s="161"/>
      <c r="F37" s="73">
        <f t="shared" si="0"/>
        <v>0</v>
      </c>
      <c r="G37" s="162"/>
    </row>
    <row r="38" spans="1:10" s="112" customFormat="1" ht="14.25">
      <c r="A38" s="158"/>
      <c r="B38" s="163" t="s">
        <v>114</v>
      </c>
      <c r="C38" s="98" t="s">
        <v>48</v>
      </c>
      <c r="D38" s="160">
        <v>751</v>
      </c>
      <c r="E38" s="343"/>
      <c r="F38" s="73">
        <f t="shared" si="0"/>
        <v>0</v>
      </c>
      <c r="G38" s="162"/>
    </row>
    <row r="39" spans="1:10" s="112" customFormat="1" ht="14.25">
      <c r="A39" s="158"/>
      <c r="B39" s="549" t="s">
        <v>316</v>
      </c>
      <c r="C39" s="98" t="s">
        <v>48</v>
      </c>
      <c r="D39" s="160">
        <v>751</v>
      </c>
      <c r="E39" s="343"/>
      <c r="F39" s="73">
        <f t="shared" si="0"/>
        <v>0</v>
      </c>
      <c r="G39" s="162"/>
    </row>
    <row r="40" spans="1:10" s="168" customFormat="1">
      <c r="A40" s="158"/>
      <c r="B40" s="163"/>
      <c r="C40" s="98"/>
      <c r="D40" s="160"/>
      <c r="E40" s="161"/>
      <c r="F40" s="73"/>
      <c r="G40" s="167"/>
    </row>
    <row r="41" spans="1:10" s="168" customFormat="1" ht="14.25">
      <c r="A41" s="68">
        <f>COUNT($A$1:A39)+1</f>
        <v>13</v>
      </c>
      <c r="B41" s="164" t="s">
        <v>117</v>
      </c>
      <c r="C41" s="104" t="s">
        <v>30</v>
      </c>
      <c r="D41" s="165">
        <v>127</v>
      </c>
      <c r="E41" s="166"/>
      <c r="F41" s="73">
        <f t="shared" ref="F41" si="1">D41*E41</f>
        <v>0</v>
      </c>
      <c r="G41" s="167"/>
    </row>
    <row r="42" spans="1:10" s="101" customFormat="1">
      <c r="A42" s="158"/>
      <c r="B42" s="163"/>
      <c r="C42" s="98"/>
      <c r="D42" s="160"/>
      <c r="E42" s="161"/>
      <c r="F42" s="73">
        <f t="shared" si="0"/>
        <v>0</v>
      </c>
    </row>
    <row r="43" spans="1:10" s="101" customFormat="1" ht="76.5">
      <c r="A43" s="68">
        <f>COUNT($A$1:A41)+1</f>
        <v>14</v>
      </c>
      <c r="B43" s="170" t="s">
        <v>294</v>
      </c>
      <c r="C43" s="98" t="s">
        <v>30</v>
      </c>
      <c r="D43" s="160">
        <v>110</v>
      </c>
      <c r="E43" s="550"/>
      <c r="F43" s="73">
        <f t="shared" si="0"/>
        <v>0</v>
      </c>
    </row>
    <row r="44" spans="1:10" s="182" customFormat="1">
      <c r="A44" s="174"/>
      <c r="B44" s="175"/>
      <c r="C44" s="119"/>
      <c r="D44" s="104"/>
      <c r="E44" s="526"/>
      <c r="F44" s="527"/>
      <c r="G44" s="101"/>
      <c r="H44" s="181"/>
      <c r="J44" s="183"/>
    </row>
    <row r="45" spans="1:10" s="101" customFormat="1" ht="38.25">
      <c r="A45" s="68">
        <f>COUNT($A$1:A43)+1</f>
        <v>15</v>
      </c>
      <c r="B45" s="528" t="s">
        <v>102</v>
      </c>
      <c r="C45" s="104" t="s">
        <v>29</v>
      </c>
      <c r="D45" s="104">
        <v>49</v>
      </c>
      <c r="E45" s="156"/>
      <c r="F45" s="73">
        <f>D45*E45</f>
        <v>0</v>
      </c>
    </row>
    <row r="46" spans="1:10" s="101" customFormat="1">
      <c r="A46" s="158"/>
      <c r="B46" s="176"/>
      <c r="C46" s="177"/>
      <c r="D46" s="178"/>
      <c r="E46" s="179"/>
      <c r="F46" s="180"/>
    </row>
    <row r="47" spans="1:10" s="112" customFormat="1">
      <c r="A47" s="68"/>
      <c r="B47" s="110"/>
      <c r="C47" s="184"/>
      <c r="D47" s="185"/>
      <c r="E47" s="153" t="s">
        <v>42</v>
      </c>
      <c r="F47" s="146">
        <f>SUM(F25:F46)</f>
        <v>0</v>
      </c>
      <c r="G47" s="101"/>
    </row>
    <row r="48" spans="1:10" s="112" customFormat="1">
      <c r="A48" s="68"/>
      <c r="B48" s="110"/>
      <c r="C48" s="184"/>
      <c r="D48" s="185"/>
      <c r="E48" s="153"/>
      <c r="F48" s="551"/>
      <c r="G48" s="101"/>
    </row>
    <row r="49" spans="1:10" s="112" customFormat="1">
      <c r="A49" s="342" t="s">
        <v>225</v>
      </c>
      <c r="B49" s="14" t="s">
        <v>110</v>
      </c>
      <c r="C49" s="184"/>
      <c r="D49" s="185"/>
      <c r="E49" s="153"/>
      <c r="F49" s="551"/>
      <c r="G49" s="101"/>
    </row>
    <row r="50" spans="1:10" s="112" customFormat="1">
      <c r="A50" s="342"/>
      <c r="B50" s="14"/>
      <c r="C50" s="184"/>
      <c r="D50" s="185"/>
      <c r="E50" s="153"/>
      <c r="F50" s="551"/>
      <c r="G50" s="101"/>
    </row>
    <row r="51" spans="1:10" customFormat="1">
      <c r="A51" s="552">
        <f>COUNT($A$1:$A49)+1</f>
        <v>16</v>
      </c>
      <c r="B51" s="553" t="s">
        <v>319</v>
      </c>
      <c r="C51" s="554"/>
      <c r="D51" s="310"/>
      <c r="E51" s="550"/>
      <c r="F51" s="73"/>
      <c r="G51" s="359"/>
    </row>
    <row r="52" spans="1:10" customFormat="1" ht="25.5">
      <c r="A52" s="552"/>
      <c r="B52" s="555" t="s">
        <v>320</v>
      </c>
      <c r="C52" s="341" t="s">
        <v>28</v>
      </c>
      <c r="D52" s="310">
        <v>2.6</v>
      </c>
      <c r="E52" s="550"/>
      <c r="F52" s="73">
        <f t="shared" ref="F52:F54" si="2">D52*E52</f>
        <v>0</v>
      </c>
      <c r="G52" s="359"/>
    </row>
    <row r="53" spans="1:10" customFormat="1" ht="25.5">
      <c r="A53" s="552"/>
      <c r="B53" s="555" t="s">
        <v>321</v>
      </c>
      <c r="C53" s="341" t="s">
        <v>322</v>
      </c>
      <c r="D53" s="310">
        <v>240</v>
      </c>
      <c r="E53" s="550"/>
      <c r="F53" s="73">
        <f t="shared" si="2"/>
        <v>0</v>
      </c>
      <c r="G53" s="359"/>
    </row>
    <row r="54" spans="1:10" customFormat="1" ht="14.25">
      <c r="A54" s="552"/>
      <c r="B54" s="555" t="s">
        <v>323</v>
      </c>
      <c r="C54" s="556" t="s">
        <v>48</v>
      </c>
      <c r="D54" s="310">
        <v>15</v>
      </c>
      <c r="E54" s="550"/>
      <c r="F54" s="73">
        <f t="shared" si="2"/>
        <v>0</v>
      </c>
      <c r="G54" s="359"/>
    </row>
    <row r="55" spans="1:10" customFormat="1">
      <c r="A55" s="552"/>
      <c r="B55" s="555"/>
      <c r="C55" s="556"/>
      <c r="D55" s="310"/>
      <c r="E55" s="550"/>
      <c r="F55" s="73"/>
      <c r="G55" s="359"/>
    </row>
    <row r="56" spans="1:10" s="112" customFormat="1">
      <c r="A56" s="342"/>
      <c r="B56" s="14"/>
      <c r="C56" s="184"/>
      <c r="D56" s="185"/>
      <c r="E56" s="153" t="s">
        <v>109</v>
      </c>
      <c r="F56" s="146">
        <f>SUM(F52:F55)</f>
        <v>0</v>
      </c>
      <c r="G56" s="101"/>
    </row>
    <row r="57" spans="1:10" s="101" customFormat="1">
      <c r="A57" s="68"/>
      <c r="B57" s="110"/>
      <c r="C57" s="184"/>
      <c r="D57" s="185"/>
      <c r="E57" s="153"/>
      <c r="F57" s="154"/>
      <c r="J57" s="106"/>
    </row>
    <row r="58" spans="1:10" s="101" customFormat="1">
      <c r="A58" s="129" t="s">
        <v>284</v>
      </c>
      <c r="B58" s="97" t="s">
        <v>60</v>
      </c>
      <c r="C58" s="98"/>
      <c r="D58" s="130">
        <v>0.1</v>
      </c>
      <c r="E58" s="73"/>
      <c r="F58" s="131">
        <f>(F47+F21+F11+F56)*D58</f>
        <v>0</v>
      </c>
      <c r="J58" s="106"/>
    </row>
    <row r="59" spans="1:10" s="101" customFormat="1">
      <c r="A59" s="132"/>
      <c r="B59" s="133"/>
      <c r="C59" s="125"/>
      <c r="D59" s="126"/>
      <c r="E59" s="106"/>
      <c r="F59" s="106"/>
    </row>
    <row r="60" spans="1:10" s="101" customFormat="1">
      <c r="A60" s="132"/>
      <c r="B60" s="133"/>
      <c r="C60" s="125"/>
      <c r="D60" s="126"/>
      <c r="E60" s="106"/>
      <c r="F60" s="106"/>
    </row>
    <row r="61" spans="1:10" s="101" customFormat="1">
      <c r="A61" s="68"/>
      <c r="B61" s="135" t="s">
        <v>26</v>
      </c>
      <c r="C61" s="98"/>
      <c r="D61" s="71"/>
      <c r="E61" s="72"/>
      <c r="F61" s="136"/>
    </row>
    <row r="62" spans="1:10" s="101" customFormat="1">
      <c r="A62" s="90" t="s">
        <v>10</v>
      </c>
      <c r="B62" s="133" t="str">
        <f>+B5</f>
        <v>PRIPRAVLJALNA DELA</v>
      </c>
      <c r="C62" s="125"/>
      <c r="D62" s="126"/>
      <c r="E62" s="106"/>
      <c r="F62" s="106">
        <f>+F11</f>
        <v>0</v>
      </c>
    </row>
    <row r="63" spans="1:10" s="101" customFormat="1">
      <c r="A63" s="90" t="s">
        <v>11</v>
      </c>
      <c r="B63" s="133" t="str">
        <f>+B13</f>
        <v>ZEMELJSKA DELA</v>
      </c>
      <c r="C63" s="125"/>
      <c r="D63" s="126"/>
      <c r="E63" s="106"/>
      <c r="F63" s="106">
        <f>F21</f>
        <v>0</v>
      </c>
    </row>
    <row r="64" spans="1:10" s="101" customFormat="1">
      <c r="A64" s="90" t="s">
        <v>12</v>
      </c>
      <c r="B64" s="69" t="str">
        <f>+B23</f>
        <v>SPODNJI in ZGORNJI USTROJ</v>
      </c>
      <c r="C64" s="125"/>
      <c r="D64" s="126"/>
      <c r="E64" s="106"/>
      <c r="F64" s="106">
        <f>F47</f>
        <v>0</v>
      </c>
    </row>
    <row r="65" spans="1:6" s="101" customFormat="1">
      <c r="A65" s="90" t="s">
        <v>13</v>
      </c>
      <c r="B65" s="138" t="str">
        <f>+B58</f>
        <v xml:space="preserve">DODATNA IN NEPREDVIDENA DELA </v>
      </c>
      <c r="C65" s="139"/>
      <c r="D65" s="140"/>
      <c r="E65" s="141"/>
      <c r="F65" s="141">
        <f>+F58</f>
        <v>0</v>
      </c>
    </row>
    <row r="66" spans="1:6" s="101" customFormat="1">
      <c r="A66" s="108"/>
      <c r="B66" s="142" t="s">
        <v>130</v>
      </c>
      <c r="C66" s="143"/>
      <c r="D66" s="144"/>
      <c r="E66" s="145"/>
      <c r="F66" s="146">
        <f>SUM(F62:F65)</f>
        <v>0</v>
      </c>
    </row>
    <row r="67" spans="1:6">
      <c r="A67" s="108"/>
      <c r="B67" s="110"/>
      <c r="C67" s="98"/>
      <c r="D67" s="71"/>
      <c r="E67" s="72"/>
      <c r="F67" s="73"/>
    </row>
    <row r="68" spans="1:6">
      <c r="A68" s="108"/>
      <c r="B68" s="110"/>
      <c r="C68" s="98"/>
      <c r="D68" s="71"/>
      <c r="E68" s="72"/>
      <c r="F68" s="73"/>
    </row>
  </sheetData>
  <phoneticPr fontId="19" type="noConversion"/>
  <conditionalFormatting sqref="G15:G16">
    <cfRule type="expression" dxfId="19" priority="39" stopIfTrue="1">
      <formula>J14&gt;0</formula>
    </cfRule>
    <cfRule type="expression" dxfId="18" priority="40" stopIfTrue="1">
      <formula>F14=1</formula>
    </cfRule>
  </conditionalFormatting>
  <conditionalFormatting sqref="D15:D16">
    <cfRule type="expression" dxfId="17" priority="11" stopIfTrue="1">
      <formula>$K15&gt;0</formula>
    </cfRule>
    <cfRule type="expression" dxfId="16" priority="12" stopIfTrue="1">
      <formula>$G15=1</formula>
    </cfRule>
  </conditionalFormatting>
  <conditionalFormatting sqref="B15:B16">
    <cfRule type="expression" dxfId="15" priority="1" stopIfTrue="1">
      <formula>$K9&gt;0</formula>
    </cfRule>
    <cfRule type="expression" dxfId="14" priority="2" stopIfTrue="1">
      <formula>$G15=1</formula>
    </cfRule>
  </conditionalFormatting>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Zeros="0" view="pageBreakPreview" topLeftCell="A61" zoomScaleNormal="100" zoomScaleSheetLayoutView="100" workbookViewId="0">
      <selection activeCell="E67" sqref="E67:E71"/>
    </sheetView>
  </sheetViews>
  <sheetFormatPr defaultRowHeight="12.75"/>
  <cols>
    <col min="1" max="1" width="5.85546875" style="2" customWidth="1"/>
    <col min="2" max="2" width="45" style="3" customWidth="1"/>
    <col min="3" max="3" width="6" style="4" bestFit="1" customWidth="1"/>
    <col min="4" max="4" width="8.140625" style="6" customWidth="1"/>
    <col min="5" max="5" width="9.42578125" style="5" customWidth="1"/>
    <col min="6" max="6" width="13.28515625" style="5" customWidth="1"/>
    <col min="7" max="7" width="9.140625" style="1"/>
    <col min="8" max="8" width="14.28515625" style="1" customWidth="1"/>
    <col min="9" max="9" width="9.140625" style="4"/>
    <col min="10" max="10" width="9.140625" style="5"/>
    <col min="11" max="16384" width="9.140625" style="1"/>
  </cols>
  <sheetData>
    <row r="1" spans="1:10" s="101" customFormat="1" ht="15">
      <c r="A1" s="186" t="s">
        <v>33</v>
      </c>
      <c r="B1" s="187" t="s">
        <v>103</v>
      </c>
      <c r="C1" s="188"/>
      <c r="D1" s="189"/>
      <c r="E1" s="190"/>
      <c r="F1" s="190"/>
      <c r="I1" s="125"/>
      <c r="J1" s="106"/>
    </row>
    <row r="2" spans="1:10" s="101" customFormat="1">
      <c r="A2" s="68"/>
      <c r="B2" s="191"/>
      <c r="C2" s="169"/>
      <c r="D2" s="192"/>
      <c r="E2" s="193"/>
      <c r="F2" s="193"/>
      <c r="I2" s="125"/>
      <c r="J2" s="106"/>
    </row>
    <row r="3" spans="1:10" s="101" customFormat="1">
      <c r="A3" s="194" t="s">
        <v>6</v>
      </c>
      <c r="B3" s="84" t="s">
        <v>16</v>
      </c>
      <c r="C3" s="85" t="s">
        <v>7</v>
      </c>
      <c r="D3" s="86" t="s">
        <v>8</v>
      </c>
      <c r="E3" s="150" t="s">
        <v>9</v>
      </c>
      <c r="F3" s="151" t="s">
        <v>17</v>
      </c>
      <c r="I3" s="125"/>
      <c r="J3" s="106"/>
    </row>
    <row r="4" spans="1:10" s="101" customFormat="1">
      <c r="A4" s="68"/>
      <c r="B4" s="195"/>
      <c r="C4" s="169"/>
      <c r="D4" s="192"/>
      <c r="E4" s="193"/>
      <c r="F4" s="193"/>
      <c r="I4" s="125"/>
      <c r="J4" s="106"/>
    </row>
    <row r="5" spans="1:10" s="101" customFormat="1">
      <c r="A5" s="196" t="s">
        <v>10</v>
      </c>
      <c r="B5" s="197" t="s">
        <v>20</v>
      </c>
      <c r="C5" s="169"/>
      <c r="D5" s="192"/>
      <c r="E5" s="193"/>
      <c r="F5" s="193"/>
      <c r="I5" s="125"/>
      <c r="J5" s="106"/>
    </row>
    <row r="6" spans="1:10" s="101" customFormat="1">
      <c r="A6" s="68"/>
      <c r="B6" s="195"/>
      <c r="C6" s="169"/>
      <c r="D6" s="192"/>
      <c r="E6" s="193"/>
      <c r="F6" s="193"/>
      <c r="I6" s="125"/>
      <c r="J6" s="106"/>
    </row>
    <row r="7" spans="1:10" s="101" customFormat="1" ht="38.25">
      <c r="A7" s="484">
        <f>COUNT($A$1:A6)+1</f>
        <v>1</v>
      </c>
      <c r="B7" s="485" t="s">
        <v>309</v>
      </c>
      <c r="C7" s="362" t="s">
        <v>268</v>
      </c>
      <c r="D7" s="377">
        <v>1</v>
      </c>
      <c r="E7" s="335"/>
      <c r="F7" s="336">
        <f>+$D7*E7</f>
        <v>0</v>
      </c>
      <c r="I7" s="125"/>
      <c r="J7" s="106"/>
    </row>
    <row r="8" spans="1:10" s="101" customFormat="1">
      <c r="A8" s="484"/>
      <c r="B8" s="485"/>
      <c r="C8" s="362"/>
      <c r="D8" s="377"/>
      <c r="E8" s="335"/>
      <c r="F8" s="336"/>
      <c r="I8" s="125"/>
      <c r="J8" s="106"/>
    </row>
    <row r="9" spans="1:10" s="101" customFormat="1" ht="14.25">
      <c r="A9" s="68">
        <f>COUNT($A$1:A7)+1</f>
        <v>2</v>
      </c>
      <c r="B9" s="195" t="s">
        <v>24</v>
      </c>
      <c r="C9" s="125" t="s">
        <v>30</v>
      </c>
      <c r="D9" s="126">
        <v>120</v>
      </c>
      <c r="E9" s="106"/>
      <c r="F9" s="106">
        <f>D9*E9</f>
        <v>0</v>
      </c>
      <c r="I9" s="125"/>
      <c r="J9" s="106"/>
    </row>
    <row r="10" spans="1:10" s="101" customFormat="1">
      <c r="A10" s="484"/>
      <c r="B10" s="485"/>
      <c r="C10" s="362"/>
      <c r="D10" s="377"/>
      <c r="E10" s="335"/>
      <c r="F10" s="336"/>
      <c r="I10" s="125"/>
      <c r="J10" s="106"/>
    </row>
    <row r="11" spans="1:10" s="101" customFormat="1">
      <c r="A11" s="484">
        <f>COUNT($A$1:A10)+1</f>
        <v>3</v>
      </c>
      <c r="B11" s="529" t="s">
        <v>297</v>
      </c>
      <c r="C11" s="329" t="s">
        <v>2</v>
      </c>
      <c r="D11" s="330">
        <v>6</v>
      </c>
      <c r="E11" s="336"/>
      <c r="F11" s="336">
        <f>+$D11*E11</f>
        <v>0</v>
      </c>
      <c r="I11" s="125"/>
      <c r="J11" s="106"/>
    </row>
    <row r="12" spans="1:10" s="101" customFormat="1">
      <c r="A12" s="484"/>
      <c r="B12" s="485"/>
      <c r="C12" s="362"/>
      <c r="D12" s="377"/>
      <c r="E12" s="335"/>
      <c r="F12" s="336"/>
      <c r="I12" s="125"/>
      <c r="J12" s="106"/>
    </row>
    <row r="13" spans="1:10" s="101" customFormat="1">
      <c r="A13" s="68"/>
      <c r="B13" s="124"/>
      <c r="C13" s="125"/>
      <c r="D13" s="126"/>
      <c r="E13" s="153" t="s">
        <v>22</v>
      </c>
      <c r="F13" s="146">
        <f>SUM(F7:F12)</f>
        <v>0</v>
      </c>
      <c r="I13" s="125"/>
    </row>
    <row r="14" spans="1:10" s="101" customFormat="1">
      <c r="A14" s="68"/>
      <c r="B14" s="195"/>
      <c r="C14" s="125"/>
      <c r="D14" s="126"/>
      <c r="E14" s="106"/>
      <c r="F14" s="106"/>
      <c r="I14" s="125"/>
      <c r="J14" s="106"/>
    </row>
    <row r="15" spans="1:10" s="101" customFormat="1">
      <c r="A15" s="96" t="s">
        <v>11</v>
      </c>
      <c r="B15" s="97" t="s">
        <v>5</v>
      </c>
      <c r="C15" s="98"/>
      <c r="D15" s="71"/>
      <c r="E15" s="72"/>
      <c r="F15" s="73"/>
      <c r="I15" s="125"/>
    </row>
    <row r="16" spans="1:10" s="101" customFormat="1">
      <c r="A16" s="68"/>
      <c r="B16" s="195"/>
      <c r="C16" s="169"/>
      <c r="D16" s="192"/>
      <c r="E16" s="193"/>
      <c r="F16" s="193"/>
      <c r="I16" s="125"/>
      <c r="J16" s="106"/>
    </row>
    <row r="17" spans="1:10" s="101" customFormat="1" ht="63.75">
      <c r="A17" s="121">
        <f>COUNT($A$1:A14)+1</f>
        <v>4</v>
      </c>
      <c r="B17" s="333" t="s">
        <v>313</v>
      </c>
      <c r="C17" s="341" t="s">
        <v>49</v>
      </c>
      <c r="D17" s="16">
        <v>71</v>
      </c>
      <c r="E17" s="337"/>
      <c r="F17" s="336">
        <f>+$D17*E17</f>
        <v>0</v>
      </c>
      <c r="I17" s="125"/>
      <c r="J17" s="106"/>
    </row>
    <row r="18" spans="1:10" s="101" customFormat="1">
      <c r="A18" s="68"/>
      <c r="B18" s="195"/>
      <c r="C18" s="169"/>
      <c r="D18" s="192"/>
      <c r="E18" s="193"/>
      <c r="F18" s="193"/>
      <c r="I18" s="125"/>
      <c r="J18" s="106"/>
    </row>
    <row r="19" spans="1:10" s="101" customFormat="1" ht="104.25" customHeight="1">
      <c r="A19" s="68">
        <f>COUNT($A$1:A17)+1</f>
        <v>5</v>
      </c>
      <c r="B19" s="171" t="s">
        <v>310</v>
      </c>
      <c r="C19" s="70" t="s">
        <v>28</v>
      </c>
      <c r="D19" s="113">
        <v>83</v>
      </c>
      <c r="E19" s="183"/>
      <c r="F19" s="106">
        <f>D19*E19</f>
        <v>0</v>
      </c>
      <c r="I19" s="125"/>
      <c r="J19" s="106"/>
    </row>
    <row r="20" spans="1:10" s="101" customFormat="1">
      <c r="A20" s="68"/>
      <c r="B20" s="171"/>
      <c r="C20" s="70"/>
      <c r="D20" s="113"/>
      <c r="E20" s="183"/>
      <c r="F20" s="106"/>
      <c r="I20" s="125"/>
      <c r="J20" s="106"/>
    </row>
    <row r="21" spans="1:10" s="101" customFormat="1" ht="114.75">
      <c r="A21" s="68">
        <f>COUNT($A$1:A20)+1</f>
        <v>6</v>
      </c>
      <c r="B21" s="171" t="s">
        <v>311</v>
      </c>
      <c r="C21" s="70" t="s">
        <v>28</v>
      </c>
      <c r="D21" s="113">
        <v>4</v>
      </c>
      <c r="E21" s="183"/>
      <c r="F21" s="106">
        <f>D21*E21</f>
        <v>0</v>
      </c>
      <c r="I21" s="125"/>
      <c r="J21" s="106"/>
    </row>
    <row r="22" spans="1:10" s="101" customFormat="1">
      <c r="A22" s="68"/>
      <c r="B22" s="171"/>
      <c r="C22" s="70"/>
      <c r="D22" s="113"/>
      <c r="E22" s="183"/>
      <c r="F22" s="106"/>
      <c r="I22" s="125"/>
      <c r="J22" s="106"/>
    </row>
    <row r="23" spans="1:10" s="101" customFormat="1" ht="38.25">
      <c r="A23" s="68">
        <f>COUNT($A$1:A22)+1</f>
        <v>7</v>
      </c>
      <c r="B23" s="175" t="s">
        <v>45</v>
      </c>
      <c r="C23" s="104" t="s">
        <v>28</v>
      </c>
      <c r="D23" s="104">
        <v>2</v>
      </c>
      <c r="E23" s="156"/>
      <c r="F23" s="106">
        <f>D23*E23</f>
        <v>0</v>
      </c>
      <c r="I23" s="125"/>
      <c r="J23" s="106"/>
    </row>
    <row r="24" spans="1:10" s="101" customFormat="1">
      <c r="I24" s="125"/>
      <c r="J24" s="106"/>
    </row>
    <row r="25" spans="1:10" s="101" customFormat="1" ht="25.5">
      <c r="A25" s="68">
        <f>COUNT($A$1:A23)+1</f>
        <v>8</v>
      </c>
      <c r="B25" s="110" t="s">
        <v>64</v>
      </c>
      <c r="C25" s="199" t="s">
        <v>29</v>
      </c>
      <c r="D25" s="126">
        <v>92</v>
      </c>
      <c r="E25" s="106"/>
      <c r="F25" s="106">
        <f>D25*E25</f>
        <v>0</v>
      </c>
      <c r="I25" s="125"/>
      <c r="J25" s="106"/>
    </row>
    <row r="26" spans="1:10" s="101" customFormat="1">
      <c r="A26" s="68"/>
      <c r="B26" s="110"/>
      <c r="C26" s="199"/>
      <c r="D26" s="126"/>
      <c r="E26" s="106"/>
      <c r="F26" s="106"/>
      <c r="I26" s="125"/>
      <c r="J26" s="106"/>
    </row>
    <row r="27" spans="1:10" s="101" customFormat="1" ht="53.25" customHeight="1">
      <c r="A27" s="174">
        <f>COUNT($A$1:A26)+1</f>
        <v>9</v>
      </c>
      <c r="B27" s="200" t="s">
        <v>302</v>
      </c>
      <c r="C27" s="111" t="s">
        <v>2</v>
      </c>
      <c r="D27" s="111">
        <v>4</v>
      </c>
      <c r="E27" s="106"/>
      <c r="F27" s="106">
        <f t="shared" ref="F27" si="0">D27*E27</f>
        <v>0</v>
      </c>
      <c r="I27" s="125"/>
      <c r="J27" s="106"/>
    </row>
    <row r="28" spans="1:10" s="101" customFormat="1">
      <c r="I28" s="125"/>
      <c r="J28" s="106"/>
    </row>
    <row r="29" spans="1:10" s="101" customFormat="1" ht="38.25">
      <c r="A29" s="174">
        <f>COUNT($A$1:A27)+1</f>
        <v>10</v>
      </c>
      <c r="B29" s="110" t="s">
        <v>44</v>
      </c>
      <c r="C29" s="70" t="s">
        <v>28</v>
      </c>
      <c r="D29" s="71">
        <v>11</v>
      </c>
      <c r="E29" s="72"/>
      <c r="F29" s="106">
        <f>D29*E29</f>
        <v>0</v>
      </c>
      <c r="I29" s="125"/>
      <c r="J29" s="106"/>
    </row>
    <row r="30" spans="1:10" s="101" customFormat="1">
      <c r="A30" s="68"/>
      <c r="B30" s="171"/>
      <c r="C30" s="203"/>
      <c r="D30" s="204"/>
      <c r="E30" s="205"/>
      <c r="F30" s="106">
        <f>D30*E30</f>
        <v>0</v>
      </c>
      <c r="I30" s="125"/>
      <c r="J30" s="106"/>
    </row>
    <row r="31" spans="1:10" s="101" customFormat="1" ht="51">
      <c r="A31" s="174">
        <f>COUNT($A$1:A30)+1</f>
        <v>11</v>
      </c>
      <c r="B31" s="110" t="s">
        <v>46</v>
      </c>
      <c r="C31" s="70" t="s">
        <v>28</v>
      </c>
      <c r="D31" s="71">
        <v>143</v>
      </c>
      <c r="E31" s="72"/>
      <c r="F31" s="106">
        <f>D31*E31</f>
        <v>0</v>
      </c>
      <c r="I31" s="125"/>
      <c r="J31" s="106"/>
    </row>
    <row r="32" spans="1:10" s="101" customFormat="1">
      <c r="A32" s="68"/>
      <c r="B32" s="110"/>
      <c r="C32" s="70"/>
      <c r="D32" s="71"/>
      <c r="E32" s="72"/>
      <c r="F32" s="73"/>
      <c r="I32" s="125"/>
      <c r="J32" s="106"/>
    </row>
    <row r="33" spans="1:10" s="101" customFormat="1">
      <c r="A33" s="68"/>
      <c r="B33" s="124"/>
      <c r="C33" s="125"/>
      <c r="D33" s="126"/>
      <c r="E33" s="153"/>
      <c r="F33" s="146">
        <f>SUM(F19:F31)</f>
        <v>0</v>
      </c>
      <c r="I33" s="125"/>
      <c r="J33" s="106"/>
    </row>
    <row r="34" spans="1:10" s="101" customFormat="1">
      <c r="A34" s="68"/>
      <c r="B34" s="195"/>
      <c r="C34" s="169"/>
      <c r="D34" s="192"/>
      <c r="E34" s="193"/>
      <c r="F34" s="193"/>
      <c r="I34" s="125"/>
      <c r="J34" s="106"/>
    </row>
    <row r="35" spans="1:10" s="101" customFormat="1">
      <c r="A35" s="368" t="s">
        <v>12</v>
      </c>
      <c r="B35" s="14" t="s">
        <v>41</v>
      </c>
      <c r="C35" s="15"/>
      <c r="D35" s="16"/>
      <c r="E35" s="343"/>
      <c r="F35" s="337"/>
      <c r="I35" s="125"/>
      <c r="J35" s="106"/>
    </row>
    <row r="36" spans="1:10" s="101" customFormat="1">
      <c r="A36" s="370"/>
      <c r="B36" s="369"/>
      <c r="C36" s="338"/>
      <c r="D36" s="366"/>
      <c r="E36" s="367"/>
      <c r="F36" s="337"/>
      <c r="I36" s="125"/>
      <c r="J36" s="106"/>
    </row>
    <row r="37" spans="1:10" s="101" customFormat="1" ht="51">
      <c r="A37" s="174">
        <f>COUNT($A$1:A36)+1</f>
        <v>12</v>
      </c>
      <c r="B37" s="333" t="s">
        <v>198</v>
      </c>
      <c r="C37" s="338" t="s">
        <v>49</v>
      </c>
      <c r="D37" s="366">
        <v>56</v>
      </c>
      <c r="E37" s="367"/>
      <c r="F37" s="336">
        <f>+$D37*E37</f>
        <v>0</v>
      </c>
      <c r="I37" s="125"/>
      <c r="J37" s="106"/>
    </row>
    <row r="38" spans="1:10" s="101" customFormat="1">
      <c r="A38" s="220"/>
      <c r="B38" s="369"/>
      <c r="C38" s="341"/>
      <c r="D38" s="16"/>
      <c r="E38" s="343"/>
      <c r="F38" s="337"/>
      <c r="I38" s="125"/>
      <c r="J38" s="106"/>
    </row>
    <row r="39" spans="1:10" s="101" customFormat="1">
      <c r="A39" s="262"/>
      <c r="B39" s="14"/>
      <c r="C39" s="15"/>
      <c r="D39" s="16"/>
      <c r="E39" s="343"/>
      <c r="F39" s="371">
        <f>SUM(F37:F38)</f>
        <v>0</v>
      </c>
      <c r="I39" s="125"/>
      <c r="J39" s="106"/>
    </row>
    <row r="40" spans="1:10" s="101" customFormat="1">
      <c r="I40" s="125"/>
      <c r="J40" s="106"/>
    </row>
    <row r="41" spans="1:10" s="101" customFormat="1">
      <c r="A41" s="196" t="s">
        <v>13</v>
      </c>
      <c r="B41" s="474" t="s">
        <v>274</v>
      </c>
      <c r="C41" s="169"/>
      <c r="D41" s="192"/>
      <c r="E41" s="193"/>
      <c r="F41" s="193"/>
      <c r="I41" s="125"/>
      <c r="J41" s="106"/>
    </row>
    <row r="42" spans="1:10" s="101" customFormat="1">
      <c r="A42" s="68"/>
      <c r="B42" s="202"/>
      <c r="C42" s="203"/>
      <c r="D42" s="204"/>
      <c r="E42" s="205"/>
      <c r="F42" s="193"/>
      <c r="I42" s="125"/>
      <c r="J42" s="106"/>
    </row>
    <row r="43" spans="1:10" s="209" customFormat="1" ht="51" customHeight="1">
      <c r="A43" s="174">
        <f>COUNT($A$1:A42)+1</f>
        <v>13</v>
      </c>
      <c r="B43" s="172" t="s">
        <v>63</v>
      </c>
      <c r="C43" s="206"/>
      <c r="D43" s="206"/>
      <c r="E43" s="207"/>
      <c r="F43" s="208">
        <f t="shared" ref="F43:F47" si="1">D43*E43</f>
        <v>0</v>
      </c>
      <c r="I43" s="210"/>
    </row>
    <row r="44" spans="1:10" s="209" customFormat="1" ht="14.25">
      <c r="A44" s="174"/>
      <c r="B44" s="211" t="s">
        <v>65</v>
      </c>
      <c r="C44" s="104" t="s">
        <v>30</v>
      </c>
      <c r="D44" s="212">
        <v>30</v>
      </c>
      <c r="E44" s="120"/>
      <c r="F44" s="106">
        <f>D44*E44</f>
        <v>0</v>
      </c>
      <c r="I44" s="210"/>
    </row>
    <row r="45" spans="1:10" s="215" customFormat="1">
      <c r="A45" s="174"/>
      <c r="B45" s="213"/>
      <c r="C45" s="206"/>
      <c r="D45" s="212"/>
      <c r="E45" s="207"/>
      <c r="F45" s="106">
        <f t="shared" si="1"/>
        <v>0</v>
      </c>
      <c r="G45" s="214"/>
      <c r="I45" s="216"/>
    </row>
    <row r="46" spans="1:10" s="209" customFormat="1" ht="51">
      <c r="A46" s="174">
        <f>COUNT($A$1:A45)+1</f>
        <v>14</v>
      </c>
      <c r="B46" s="217" t="s">
        <v>119</v>
      </c>
      <c r="C46" s="206"/>
      <c r="D46" s="206"/>
      <c r="E46" s="207"/>
      <c r="F46" s="106">
        <f t="shared" si="1"/>
        <v>0</v>
      </c>
      <c r="I46" s="210"/>
    </row>
    <row r="47" spans="1:10" s="215" customFormat="1" ht="14.25">
      <c r="A47" s="174"/>
      <c r="B47" s="211" t="s">
        <v>118</v>
      </c>
      <c r="C47" s="104" t="s">
        <v>30</v>
      </c>
      <c r="D47" s="212">
        <v>90</v>
      </c>
      <c r="E47" s="120"/>
      <c r="F47" s="106">
        <f t="shared" si="1"/>
        <v>0</v>
      </c>
      <c r="G47" s="218"/>
      <c r="I47" s="216"/>
    </row>
    <row r="48" spans="1:10" s="182" customFormat="1">
      <c r="A48" s="68"/>
      <c r="B48" s="219"/>
      <c r="C48" s="198"/>
      <c r="D48" s="113"/>
      <c r="E48" s="183"/>
      <c r="F48" s="106"/>
      <c r="I48" s="198"/>
    </row>
    <row r="49" spans="1:9" s="182" customFormat="1" ht="94.5" customHeight="1">
      <c r="A49" s="68">
        <f>COUNT($A$1:A48)+1</f>
        <v>15</v>
      </c>
      <c r="B49" s="542" t="s">
        <v>305</v>
      </c>
      <c r="C49" s="198" t="s">
        <v>2</v>
      </c>
      <c r="D49" s="113">
        <v>4</v>
      </c>
      <c r="E49" s="183"/>
      <c r="F49" s="106">
        <f t="shared" ref="F49" si="2">D49*E49</f>
        <v>0</v>
      </c>
      <c r="H49" s="219"/>
      <c r="I49" s="198"/>
    </row>
    <row r="50" spans="1:9" s="182" customFormat="1">
      <c r="A50" s="68"/>
      <c r="B50" s="219"/>
      <c r="C50" s="198"/>
      <c r="D50" s="113"/>
      <c r="E50" s="183"/>
      <c r="F50" s="106"/>
      <c r="H50" s="219"/>
      <c r="I50" s="198"/>
    </row>
    <row r="51" spans="1:9" s="182" customFormat="1" ht="63.75">
      <c r="A51" s="68">
        <f>COUNT($A$1:A50)+1</f>
        <v>16</v>
      </c>
      <c r="B51" s="219" t="s">
        <v>304</v>
      </c>
      <c r="C51" s="104" t="s">
        <v>30</v>
      </c>
      <c r="D51" s="212">
        <v>4</v>
      </c>
      <c r="E51" s="120"/>
      <c r="F51" s="106">
        <f>D51*E51</f>
        <v>0</v>
      </c>
      <c r="H51" s="219"/>
      <c r="I51" s="198"/>
    </row>
    <row r="52" spans="1:9" s="182" customFormat="1">
      <c r="A52" s="68"/>
      <c r="B52" s="219"/>
      <c r="C52" s="198"/>
      <c r="D52" s="113"/>
      <c r="E52" s="183"/>
      <c r="F52" s="106"/>
      <c r="H52" s="219"/>
      <c r="I52" s="198"/>
    </row>
    <row r="53" spans="1:9" s="182" customFormat="1">
      <c r="A53" s="68">
        <f>COUNT($A$1:A52)+1</f>
        <v>17</v>
      </c>
      <c r="B53" s="221" t="s">
        <v>131</v>
      </c>
      <c r="C53" s="278"/>
      <c r="D53" s="222"/>
      <c r="E53" s="279"/>
      <c r="F53" s="223"/>
      <c r="H53" s="219"/>
      <c r="I53" s="198"/>
    </row>
    <row r="54" spans="1:9" s="182" customFormat="1">
      <c r="A54" s="220"/>
      <c r="B54" s="224" t="s">
        <v>132</v>
      </c>
      <c r="C54" s="278"/>
      <c r="D54" s="222"/>
      <c r="E54" s="279"/>
      <c r="F54" s="223"/>
      <c r="H54" s="219"/>
      <c r="I54" s="198"/>
    </row>
    <row r="55" spans="1:9" s="182" customFormat="1" ht="25.5">
      <c r="A55" s="220"/>
      <c r="B55" s="224" t="s">
        <v>133</v>
      </c>
      <c r="C55" s="278"/>
      <c r="D55" s="222"/>
      <c r="E55" s="279"/>
      <c r="F55" s="223"/>
      <c r="H55" s="219"/>
      <c r="I55" s="198"/>
    </row>
    <row r="56" spans="1:9" s="7" customFormat="1">
      <c r="A56" s="220"/>
      <c r="B56" s="224" t="s">
        <v>134</v>
      </c>
      <c r="C56" s="278"/>
      <c r="D56" s="222"/>
      <c r="E56" s="279"/>
      <c r="F56" s="223"/>
      <c r="I56" s="54"/>
    </row>
    <row r="57" spans="1:9" s="7" customFormat="1" ht="140.25">
      <c r="A57" s="220"/>
      <c r="B57" s="224" t="s">
        <v>295</v>
      </c>
      <c r="C57" s="278"/>
      <c r="D57" s="222"/>
      <c r="E57" s="279"/>
      <c r="F57" s="223"/>
      <c r="I57" s="54"/>
    </row>
    <row r="58" spans="1:9" s="7" customFormat="1" ht="51">
      <c r="A58" s="220"/>
      <c r="B58" s="280" t="s">
        <v>135</v>
      </c>
      <c r="C58" s="281"/>
      <c r="D58" s="251"/>
      <c r="E58" s="279"/>
      <c r="F58" s="223"/>
      <c r="I58" s="54"/>
    </row>
    <row r="59" spans="1:9" s="7" customFormat="1" ht="38.25">
      <c r="A59" s="220"/>
      <c r="B59" s="225" t="s">
        <v>296</v>
      </c>
      <c r="C59" s="281" t="s">
        <v>2</v>
      </c>
      <c r="D59" s="251">
        <v>1</v>
      </c>
      <c r="E59" s="279"/>
      <c r="F59" s="223">
        <f>D59*E59</f>
        <v>0</v>
      </c>
      <c r="I59" s="54"/>
    </row>
    <row r="60" spans="1:9" s="7" customFormat="1">
      <c r="A60" s="220"/>
      <c r="B60" s="225"/>
      <c r="C60" s="281"/>
      <c r="D60" s="251"/>
      <c r="E60" s="279"/>
      <c r="F60" s="223"/>
      <c r="I60" s="54"/>
    </row>
    <row r="61" spans="1:9" s="182" customFormat="1" ht="63.75">
      <c r="A61" s="220">
        <f>COUNT($A$1:A60)+1</f>
        <v>18</v>
      </c>
      <c r="B61" s="543" t="s">
        <v>306</v>
      </c>
      <c r="C61" s="544" t="s">
        <v>2</v>
      </c>
      <c r="D61" s="334">
        <v>1</v>
      </c>
      <c r="E61" s="348"/>
      <c r="F61" s="335">
        <f>D61*E61</f>
        <v>0</v>
      </c>
      <c r="I61" s="198"/>
    </row>
    <row r="62" spans="1:9" s="182" customFormat="1">
      <c r="A62" s="220"/>
      <c r="B62" s="543"/>
      <c r="C62" s="544"/>
      <c r="D62" s="334"/>
      <c r="E62" s="348"/>
      <c r="F62" s="335"/>
      <c r="I62" s="198"/>
    </row>
    <row r="63" spans="1:9" s="182" customFormat="1">
      <c r="A63" s="220"/>
      <c r="B63" s="543"/>
      <c r="C63" s="544"/>
      <c r="D63" s="334"/>
      <c r="E63" s="343" t="s">
        <v>279</v>
      </c>
      <c r="F63" s="371">
        <f>SUM(F44:F62)</f>
        <v>0</v>
      </c>
      <c r="I63" s="198"/>
    </row>
    <row r="64" spans="1:9" s="182" customFormat="1">
      <c r="A64" s="220"/>
      <c r="B64" s="543"/>
      <c r="C64" s="544"/>
      <c r="D64" s="334"/>
      <c r="E64" s="343"/>
      <c r="F64" s="546"/>
      <c r="I64" s="198"/>
    </row>
    <row r="65" spans="1:10" s="375" customFormat="1">
      <c r="A65" s="513" t="s">
        <v>225</v>
      </c>
      <c r="B65" s="514" t="s">
        <v>280</v>
      </c>
      <c r="C65" s="15"/>
      <c r="D65" s="16"/>
      <c r="E65" s="337"/>
      <c r="F65" s="336"/>
      <c r="I65" s="336"/>
      <c r="J65" s="336"/>
    </row>
    <row r="66" spans="1:10" s="101" customFormat="1">
      <c r="A66" s="68"/>
      <c r="B66" s="219"/>
      <c r="C66" s="198"/>
      <c r="D66" s="113"/>
      <c r="E66" s="183"/>
      <c r="F66" s="106"/>
      <c r="J66" s="106"/>
    </row>
    <row r="67" spans="1:10" s="101" customFormat="1" ht="14.25">
      <c r="A67" s="174">
        <f>COUNT($A$1:A66)+1</f>
        <v>19</v>
      </c>
      <c r="B67" s="195" t="s">
        <v>19</v>
      </c>
      <c r="C67" s="125" t="s">
        <v>30</v>
      </c>
      <c r="D67" s="192">
        <v>120</v>
      </c>
      <c r="E67" s="193"/>
      <c r="F67" s="106">
        <f>D67*E67</f>
        <v>0</v>
      </c>
      <c r="J67" s="106"/>
    </row>
    <row r="68" spans="1:10" s="101" customFormat="1">
      <c r="A68" s="68"/>
      <c r="B68" s="195"/>
      <c r="C68" s="169"/>
      <c r="D68" s="192"/>
      <c r="E68" s="193"/>
      <c r="F68" s="193"/>
      <c r="J68" s="106"/>
    </row>
    <row r="69" spans="1:10" s="101" customFormat="1" ht="25.5">
      <c r="A69" s="68">
        <f>COUNT($A$1:A68)+1</f>
        <v>20</v>
      </c>
      <c r="B69" s="195" t="s">
        <v>25</v>
      </c>
      <c r="C69" s="125" t="s">
        <v>30</v>
      </c>
      <c r="D69" s="126">
        <v>120</v>
      </c>
      <c r="E69" s="106"/>
      <c r="F69" s="106">
        <f>D69*E69</f>
        <v>0</v>
      </c>
      <c r="J69" s="106"/>
    </row>
    <row r="70" spans="1:10" s="101" customFormat="1">
      <c r="A70" s="68"/>
      <c r="B70" s="195"/>
      <c r="C70" s="125"/>
      <c r="D70" s="126"/>
      <c r="E70" s="106"/>
      <c r="F70" s="106"/>
      <c r="J70" s="106"/>
    </row>
    <row r="71" spans="1:10" s="21" customFormat="1" ht="25.5">
      <c r="A71" s="220">
        <f>COUNT($A$3:A70)+1</f>
        <v>21</v>
      </c>
      <c r="B71" s="20" t="s">
        <v>308</v>
      </c>
      <c r="C71" s="23" t="s">
        <v>30</v>
      </c>
      <c r="D71" s="338">
        <v>5</v>
      </c>
      <c r="E71" s="343"/>
      <c r="F71" s="337">
        <f>D71*E71</f>
        <v>0</v>
      </c>
      <c r="H71" s="375"/>
      <c r="J71" s="337"/>
    </row>
    <row r="72" spans="1:10" s="101" customFormat="1">
      <c r="A72" s="68"/>
      <c r="B72" s="195"/>
      <c r="C72" s="169"/>
      <c r="D72" s="192"/>
      <c r="E72" s="193"/>
      <c r="F72" s="193"/>
      <c r="I72" s="125"/>
    </row>
    <row r="73" spans="1:10" s="182" customFormat="1">
      <c r="A73" s="68"/>
      <c r="B73" s="124"/>
      <c r="C73" s="125"/>
      <c r="D73" s="126"/>
      <c r="E73" s="343" t="s">
        <v>283</v>
      </c>
      <c r="F73" s="146">
        <f>SUM(F67:F72)</f>
        <v>0</v>
      </c>
      <c r="I73" s="198"/>
      <c r="J73" s="183"/>
    </row>
    <row r="74" spans="1:10" s="112" customFormat="1">
      <c r="A74" s="173"/>
      <c r="B74" s="226"/>
      <c r="C74" s="227"/>
      <c r="D74" s="228"/>
      <c r="E74" s="229"/>
      <c r="F74" s="229"/>
      <c r="I74" s="98"/>
    </row>
    <row r="75" spans="1:10" s="101" customFormat="1">
      <c r="A75" s="129" t="s">
        <v>284</v>
      </c>
      <c r="B75" s="97" t="s">
        <v>60</v>
      </c>
      <c r="C75" s="98"/>
      <c r="D75" s="130">
        <v>0.1</v>
      </c>
      <c r="E75" s="73"/>
      <c r="F75" s="131">
        <f>(F13+F33+F39+F63+F73)*D75</f>
        <v>0</v>
      </c>
      <c r="I75" s="125"/>
      <c r="J75" s="106"/>
    </row>
    <row r="76" spans="1:10" s="101" customFormat="1">
      <c r="A76" s="132"/>
      <c r="B76" s="133"/>
      <c r="C76" s="125"/>
      <c r="D76" s="126"/>
      <c r="E76" s="106"/>
      <c r="F76" s="106"/>
      <c r="I76" s="125"/>
    </row>
    <row r="77" spans="1:10" s="101" customFormat="1">
      <c r="A77" s="68"/>
      <c r="B77" s="124"/>
      <c r="C77" s="125"/>
      <c r="D77" s="126"/>
      <c r="E77" s="153"/>
      <c r="F77" s="154"/>
      <c r="I77" s="125"/>
    </row>
    <row r="78" spans="1:10" s="101" customFormat="1">
      <c r="A78" s="96"/>
      <c r="B78" s="230" t="s">
        <v>26</v>
      </c>
      <c r="C78" s="125"/>
      <c r="D78" s="126"/>
      <c r="E78" s="106"/>
      <c r="F78" s="106"/>
      <c r="I78" s="125"/>
    </row>
    <row r="79" spans="1:10" s="101" customFormat="1">
      <c r="A79" s="132" t="s">
        <v>10</v>
      </c>
      <c r="B79" s="133" t="str">
        <f>+B5</f>
        <v>PRIPRAVLJALNA DELA</v>
      </c>
      <c r="C79" s="125"/>
      <c r="D79" s="231"/>
      <c r="E79" s="106"/>
      <c r="F79" s="106">
        <f>F13</f>
        <v>0</v>
      </c>
      <c r="I79" s="125"/>
    </row>
    <row r="80" spans="1:10" s="101" customFormat="1">
      <c r="A80" s="132" t="s">
        <v>11</v>
      </c>
      <c r="B80" s="69" t="str">
        <f>+B15</f>
        <v>ZEMELJSKA DELA</v>
      </c>
      <c r="C80" s="125"/>
      <c r="D80" s="231"/>
      <c r="E80" s="106"/>
      <c r="F80" s="106">
        <f>F33</f>
        <v>0</v>
      </c>
      <c r="I80" s="125"/>
    </row>
    <row r="81" spans="1:10" s="101" customFormat="1">
      <c r="A81" s="132" t="s">
        <v>12</v>
      </c>
      <c r="B81" s="69" t="str">
        <f>B35</f>
        <v>SPODNJI in ZGORNJI USTROJ</v>
      </c>
      <c r="C81" s="125"/>
      <c r="D81" s="231"/>
      <c r="E81" s="106"/>
      <c r="F81" s="106">
        <f>F39</f>
        <v>0</v>
      </c>
      <c r="I81" s="125"/>
    </row>
    <row r="82" spans="1:10" s="101" customFormat="1">
      <c r="A82" s="132" t="s">
        <v>13</v>
      </c>
      <c r="B82" s="69" t="str">
        <f>+B41</f>
        <v>KANALIZACIJSKA DELA</v>
      </c>
      <c r="C82" s="125"/>
      <c r="D82" s="231"/>
      <c r="E82" s="106"/>
      <c r="F82" s="106">
        <f>F63</f>
        <v>0</v>
      </c>
      <c r="I82" s="125"/>
    </row>
    <row r="83" spans="1:10" s="101" customFormat="1">
      <c r="A83" s="132" t="s">
        <v>225</v>
      </c>
      <c r="B83" s="69" t="str">
        <f>B65</f>
        <v>ZAKLJUČNA DELA</v>
      </c>
      <c r="C83" s="125"/>
      <c r="D83" s="231"/>
      <c r="E83" s="106"/>
      <c r="F83" s="106">
        <f>F73</f>
        <v>0</v>
      </c>
      <c r="I83" s="125"/>
    </row>
    <row r="84" spans="1:10" s="101" customFormat="1">
      <c r="A84" s="132" t="s">
        <v>284</v>
      </c>
      <c r="B84" s="138" t="str">
        <f>+B75</f>
        <v xml:space="preserve">DODATNA IN NEPREDVIDENA DELA </v>
      </c>
      <c r="C84" s="139"/>
      <c r="D84" s="140"/>
      <c r="E84" s="141"/>
      <c r="F84" s="141">
        <f>+F75</f>
        <v>0</v>
      </c>
      <c r="I84" s="125"/>
    </row>
    <row r="85" spans="1:10" s="101" customFormat="1">
      <c r="A85" s="132"/>
      <c r="B85" s="142" t="s">
        <v>104</v>
      </c>
      <c r="C85" s="143"/>
      <c r="D85" s="232"/>
      <c r="E85" s="145"/>
      <c r="F85" s="146">
        <f>SUM(F79:F84)</f>
        <v>0</v>
      </c>
      <c r="I85" s="125"/>
      <c r="J85" s="106"/>
    </row>
    <row r="86" spans="1:10" s="101" customFormat="1">
      <c r="A86" s="132"/>
      <c r="B86" s="133"/>
      <c r="C86" s="125"/>
      <c r="D86" s="126"/>
      <c r="E86" s="106"/>
      <c r="F86" s="106"/>
      <c r="I86" s="125"/>
      <c r="J86" s="106"/>
    </row>
    <row r="87" spans="1:10">
      <c r="A87" s="132"/>
      <c r="B87" s="133"/>
      <c r="C87" s="125"/>
      <c r="D87" s="126"/>
      <c r="E87" s="106"/>
      <c r="F87" s="106"/>
    </row>
  </sheetData>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rowBreaks count="2" manualBreakCount="2">
    <brk id="52" max="5" man="1"/>
    <brk id="77"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view="pageBreakPreview" topLeftCell="A52" zoomScaleNormal="100" zoomScaleSheetLayoutView="100" workbookViewId="0">
      <selection activeCell="E64" sqref="E64:E68"/>
    </sheetView>
  </sheetViews>
  <sheetFormatPr defaultRowHeight="12.75"/>
  <cols>
    <col min="1" max="1" width="5.85546875" style="521" customWidth="1"/>
    <col min="2" max="2" width="45" style="522" customWidth="1"/>
    <col min="3" max="3" width="6" style="365" bestFit="1" customWidth="1"/>
    <col min="4" max="4" width="8.140625" style="523" customWidth="1"/>
    <col min="5" max="5" width="10.7109375" style="524" customWidth="1"/>
    <col min="6" max="6" width="13.28515625" style="336" customWidth="1"/>
    <col min="7" max="8" width="9.140625" style="375"/>
    <col min="9" max="10" width="9.140625" style="336"/>
    <col min="11" max="16384" width="9.140625" style="375"/>
  </cols>
  <sheetData>
    <row r="1" spans="1:10" s="348" customFormat="1" ht="15">
      <c r="A1" s="458" t="s">
        <v>34</v>
      </c>
      <c r="B1" s="459" t="s">
        <v>317</v>
      </c>
      <c r="C1" s="460"/>
      <c r="D1" s="461"/>
      <c r="E1" s="462"/>
      <c r="F1" s="462"/>
      <c r="G1" s="347"/>
      <c r="H1" s="347"/>
    </row>
    <row r="2" spans="1:10" s="336" customFormat="1">
      <c r="A2" s="262"/>
      <c r="B2" s="463"/>
      <c r="C2" s="464"/>
      <c r="D2" s="465"/>
      <c r="E2" s="466"/>
      <c r="F2" s="467"/>
      <c r="G2" s="375"/>
      <c r="H2" s="375"/>
    </row>
    <row r="3" spans="1:10" s="348" customFormat="1">
      <c r="A3" s="314" t="s">
        <v>6</v>
      </c>
      <c r="B3" s="468" t="s">
        <v>265</v>
      </c>
      <c r="C3" s="469" t="s">
        <v>7</v>
      </c>
      <c r="D3" s="470" t="s">
        <v>8</v>
      </c>
      <c r="E3" s="471" t="s">
        <v>9</v>
      </c>
      <c r="F3" s="472" t="s">
        <v>17</v>
      </c>
      <c r="G3" s="347"/>
      <c r="H3" s="347"/>
    </row>
    <row r="4" spans="1:10" s="336" customFormat="1">
      <c r="A4" s="262"/>
      <c r="B4" s="473"/>
      <c r="C4" s="464"/>
      <c r="D4" s="465"/>
      <c r="E4" s="466"/>
      <c r="F4" s="467"/>
      <c r="G4" s="375"/>
      <c r="H4" s="375"/>
    </row>
    <row r="5" spans="1:10" s="336" customFormat="1">
      <c r="A5" s="364" t="s">
        <v>10</v>
      </c>
      <c r="B5" s="474" t="s">
        <v>266</v>
      </c>
      <c r="C5" s="475"/>
      <c r="D5" s="476"/>
      <c r="E5" s="477"/>
      <c r="F5" s="477"/>
      <c r="G5" s="375"/>
      <c r="H5" s="375"/>
    </row>
    <row r="6" spans="1:10" s="336" customFormat="1">
      <c r="A6" s="478"/>
      <c r="B6" s="479"/>
      <c r="C6" s="475"/>
      <c r="D6" s="476"/>
      <c r="E6" s="477"/>
      <c r="F6" s="477"/>
      <c r="G6" s="375"/>
      <c r="H6" s="375"/>
    </row>
    <row r="7" spans="1:10" s="336" customFormat="1" ht="63.75">
      <c r="A7" s="480">
        <f>COUNT($A$3:A6)+1</f>
        <v>1</v>
      </c>
      <c r="B7" s="481" t="s">
        <v>267</v>
      </c>
      <c r="C7" s="353" t="s">
        <v>268</v>
      </c>
      <c r="D7" s="377">
        <v>1</v>
      </c>
      <c r="E7" s="335"/>
      <c r="F7" s="336">
        <f>+$D7*E7</f>
        <v>0</v>
      </c>
      <c r="G7" s="375"/>
      <c r="H7" s="375"/>
    </row>
    <row r="8" spans="1:10" s="336" customFormat="1">
      <c r="A8" s="121"/>
      <c r="B8" s="482"/>
      <c r="C8" s="338"/>
      <c r="D8" s="483"/>
      <c r="E8" s="337"/>
      <c r="G8" s="375"/>
      <c r="H8" s="375"/>
    </row>
    <row r="9" spans="1:10" s="336" customFormat="1" ht="38.25">
      <c r="A9" s="484">
        <f>COUNT($A$1:A8)+1</f>
        <v>2</v>
      </c>
      <c r="B9" s="485" t="s">
        <v>269</v>
      </c>
      <c r="C9" s="362" t="s">
        <v>268</v>
      </c>
      <c r="D9" s="377">
        <v>1</v>
      </c>
      <c r="E9" s="335"/>
      <c r="F9" s="336">
        <f>+$D9*E9</f>
        <v>0</v>
      </c>
      <c r="G9" s="375"/>
      <c r="H9" s="375"/>
    </row>
    <row r="10" spans="1:10" s="336" customFormat="1">
      <c r="A10" s="484"/>
      <c r="B10" s="486"/>
      <c r="C10" s="487"/>
      <c r="D10" s="487"/>
      <c r="E10" s="488"/>
      <c r="G10" s="375"/>
      <c r="H10" s="375"/>
    </row>
    <row r="11" spans="1:10" s="336" customFormat="1" ht="14.25">
      <c r="A11" s="484">
        <f>COUNT($A$1:A10)+1</f>
        <v>3</v>
      </c>
      <c r="B11" s="479" t="s">
        <v>24</v>
      </c>
      <c r="C11" s="329" t="s">
        <v>30</v>
      </c>
      <c r="D11" s="330">
        <v>33</v>
      </c>
      <c r="F11" s="336">
        <f>+$D11*E11</f>
        <v>0</v>
      </c>
      <c r="G11" s="375"/>
      <c r="H11" s="375"/>
    </row>
    <row r="12" spans="1:10">
      <c r="A12" s="121"/>
      <c r="B12" s="482"/>
      <c r="C12" s="15"/>
      <c r="D12" s="16"/>
      <c r="E12" s="337"/>
      <c r="I12" s="375"/>
      <c r="J12" s="375"/>
    </row>
    <row r="13" spans="1:10">
      <c r="A13" s="484">
        <f>COUNT($A$1:A12)+1</f>
        <v>4</v>
      </c>
      <c r="B13" s="529" t="s">
        <v>297</v>
      </c>
      <c r="C13" s="329" t="s">
        <v>2</v>
      </c>
      <c r="D13" s="330">
        <v>2</v>
      </c>
      <c r="E13" s="336"/>
      <c r="F13" s="336">
        <f>+$D13*E13</f>
        <v>0</v>
      </c>
      <c r="G13" s="336"/>
      <c r="I13" s="375"/>
      <c r="J13" s="375"/>
    </row>
    <row r="14" spans="1:10">
      <c r="A14" s="484"/>
      <c r="B14" s="479"/>
      <c r="C14" s="329"/>
      <c r="D14" s="330"/>
      <c r="E14" s="336"/>
      <c r="G14" s="336"/>
      <c r="I14" s="375"/>
      <c r="J14" s="375"/>
    </row>
    <row r="15" spans="1:10" s="21" customFormat="1">
      <c r="A15" s="262"/>
      <c r="B15" s="14"/>
      <c r="C15" s="15"/>
      <c r="D15" s="16"/>
      <c r="E15" s="343" t="s">
        <v>270</v>
      </c>
      <c r="F15" s="371">
        <f>SUM(F7:F14)</f>
        <v>0</v>
      </c>
    </row>
    <row r="16" spans="1:10" s="21" customFormat="1">
      <c r="A16" s="121"/>
      <c r="B16" s="482"/>
      <c r="C16" s="15"/>
      <c r="D16" s="16"/>
      <c r="E16" s="337"/>
      <c r="F16" s="336"/>
    </row>
    <row r="17" spans="1:10" s="489" customFormat="1" ht="12.75" customHeight="1">
      <c r="A17" s="342" t="s">
        <v>11</v>
      </c>
      <c r="B17" s="14" t="s">
        <v>5</v>
      </c>
      <c r="C17" s="15"/>
      <c r="D17" s="16"/>
      <c r="E17" s="343"/>
      <c r="F17" s="337"/>
    </row>
    <row r="18" spans="1:10" s="21" customFormat="1">
      <c r="A18" s="342"/>
      <c r="B18" s="14"/>
      <c r="C18" s="15"/>
      <c r="D18" s="16"/>
      <c r="E18" s="343"/>
      <c r="F18" s="337"/>
    </row>
    <row r="19" spans="1:10" s="21" customFormat="1" ht="63.75">
      <c r="A19" s="121">
        <f>COUNT($A$1:A16)+1</f>
        <v>5</v>
      </c>
      <c r="B19" s="333" t="s">
        <v>313</v>
      </c>
      <c r="C19" s="341" t="s">
        <v>49</v>
      </c>
      <c r="D19" s="16">
        <v>20</v>
      </c>
      <c r="E19" s="337"/>
      <c r="F19" s="336">
        <f>+$D19*E19</f>
        <v>0</v>
      </c>
    </row>
    <row r="20" spans="1:10" s="21" customFormat="1">
      <c r="A20" s="342"/>
      <c r="B20" s="14"/>
      <c r="C20" s="15"/>
      <c r="D20" s="16"/>
      <c r="E20" s="343"/>
      <c r="F20" s="337"/>
    </row>
    <row r="21" spans="1:10" s="21" customFormat="1" ht="114.75">
      <c r="A21" s="121">
        <f>COUNT($A$1:A19)+1</f>
        <v>6</v>
      </c>
      <c r="B21" s="333" t="s">
        <v>314</v>
      </c>
      <c r="C21" s="341" t="s">
        <v>49</v>
      </c>
      <c r="D21" s="16">
        <v>24</v>
      </c>
      <c r="E21" s="337"/>
      <c r="F21" s="336">
        <f>+$D21*E21</f>
        <v>0</v>
      </c>
      <c r="I21" s="337"/>
      <c r="J21" s="337"/>
    </row>
    <row r="22" spans="1:10" s="21" customFormat="1">
      <c r="A22" s="220"/>
      <c r="B22" s="20"/>
      <c r="C22" s="341"/>
      <c r="D22" s="16"/>
      <c r="E22" s="343"/>
      <c r="F22" s="336"/>
    </row>
    <row r="23" spans="1:10" s="21" customFormat="1" ht="38.25">
      <c r="A23" s="121">
        <f>COUNT($A$1:A21)+1</f>
        <v>7</v>
      </c>
      <c r="B23" s="20" t="s">
        <v>271</v>
      </c>
      <c r="C23" s="341" t="s">
        <v>49</v>
      </c>
      <c r="D23" s="16">
        <v>2</v>
      </c>
      <c r="E23" s="337"/>
      <c r="F23" s="336">
        <f>+$D23*E23</f>
        <v>0</v>
      </c>
    </row>
    <row r="24" spans="1:10" s="21" customFormat="1">
      <c r="A24" s="220"/>
      <c r="B24" s="20"/>
      <c r="C24" s="341"/>
      <c r="D24" s="16"/>
      <c r="E24" s="343"/>
      <c r="F24" s="351"/>
    </row>
    <row r="25" spans="1:10" s="21" customFormat="1" ht="120.75" customHeight="1">
      <c r="A25" s="220">
        <f>COUNT($A$1:A24)+1</f>
        <v>8</v>
      </c>
      <c r="B25" s="333" t="s">
        <v>291</v>
      </c>
      <c r="C25" s="341" t="s">
        <v>49</v>
      </c>
      <c r="D25" s="16">
        <v>2</v>
      </c>
      <c r="E25" s="343"/>
      <c r="F25" s="336">
        <f>+$D25*E25</f>
        <v>0</v>
      </c>
    </row>
    <row r="26" spans="1:10" s="21" customFormat="1">
      <c r="A26" s="121"/>
      <c r="B26" s="20"/>
      <c r="C26" s="338"/>
      <c r="D26" s="338"/>
      <c r="E26" s="490"/>
      <c r="F26" s="336"/>
    </row>
    <row r="27" spans="1:10" s="492" customFormat="1" ht="25.5">
      <c r="A27" s="220">
        <f>COUNT($A$3:A25)+1</f>
        <v>9</v>
      </c>
      <c r="B27" s="20" t="s">
        <v>272</v>
      </c>
      <c r="C27" s="491" t="s">
        <v>48</v>
      </c>
      <c r="D27" s="16">
        <v>29</v>
      </c>
      <c r="E27" s="337"/>
      <c r="F27" s="336">
        <f>+$D27*E27</f>
        <v>0</v>
      </c>
    </row>
    <row r="28" spans="1:10" s="492" customFormat="1">
      <c r="A28" s="220"/>
      <c r="B28" s="493"/>
      <c r="C28" s="494"/>
      <c r="D28" s="495"/>
      <c r="E28" s="367"/>
      <c r="F28" s="351"/>
    </row>
    <row r="29" spans="1:10" s="492" customFormat="1" ht="25.5">
      <c r="A29" s="220">
        <f>COUNT($A$1:A28)+1</f>
        <v>10</v>
      </c>
      <c r="B29" s="496" t="s">
        <v>273</v>
      </c>
      <c r="C29" s="338" t="s">
        <v>268</v>
      </c>
      <c r="D29" s="16">
        <v>1</v>
      </c>
      <c r="E29" s="337"/>
      <c r="F29" s="336">
        <f>+$D29*E29</f>
        <v>0</v>
      </c>
    </row>
    <row r="30" spans="1:10" s="492" customFormat="1">
      <c r="A30" s="220"/>
      <c r="B30" s="497"/>
      <c r="C30" s="498"/>
      <c r="D30" s="499"/>
      <c r="E30" s="500"/>
      <c r="F30" s="351"/>
    </row>
    <row r="31" spans="1:10" s="21" customFormat="1" ht="54" customHeight="1">
      <c r="A31" s="220">
        <f>COUNT($A$2:A30)+1</f>
        <v>11</v>
      </c>
      <c r="B31" s="20" t="s">
        <v>193</v>
      </c>
      <c r="C31" s="341" t="s">
        <v>49</v>
      </c>
      <c r="D31" s="16">
        <v>5</v>
      </c>
      <c r="E31" s="343"/>
      <c r="F31" s="351">
        <f>D31*E31</f>
        <v>0</v>
      </c>
    </row>
    <row r="32" spans="1:10" s="21" customFormat="1">
      <c r="A32" s="220"/>
      <c r="B32" s="20"/>
      <c r="C32" s="341"/>
      <c r="D32" s="16"/>
      <c r="E32" s="343"/>
      <c r="F32" s="351"/>
    </row>
    <row r="33" spans="1:12" s="21" customFormat="1" ht="51">
      <c r="A33" s="220">
        <f>COUNT($A$2:A32)+1</f>
        <v>12</v>
      </c>
      <c r="B33" s="20" t="s">
        <v>46</v>
      </c>
      <c r="C33" s="338" t="s">
        <v>49</v>
      </c>
      <c r="D33" s="352">
        <v>39</v>
      </c>
      <c r="E33" s="343"/>
      <c r="F33" s="351">
        <f t="shared" ref="F33" si="0">D33*E33</f>
        <v>0</v>
      </c>
    </row>
    <row r="34" spans="1:12" s="21" customFormat="1">
      <c r="A34" s="361"/>
      <c r="B34" s="20"/>
      <c r="C34" s="338"/>
      <c r="D34" s="352"/>
      <c r="E34" s="343"/>
      <c r="F34" s="336"/>
    </row>
    <row r="35" spans="1:12" s="21" customFormat="1">
      <c r="A35" s="262"/>
      <c r="B35" s="14"/>
      <c r="C35" s="15"/>
      <c r="D35" s="16"/>
      <c r="E35" s="343"/>
      <c r="F35" s="371">
        <f>SUM(F19:F34)</f>
        <v>0</v>
      </c>
    </row>
    <row r="36" spans="1:12">
      <c r="A36" s="262"/>
      <c r="B36" s="14"/>
      <c r="C36" s="15"/>
      <c r="D36" s="16"/>
      <c r="E36" s="343"/>
      <c r="F36" s="501"/>
      <c r="H36" s="502"/>
      <c r="I36" s="502"/>
      <c r="J36" s="502"/>
      <c r="K36" s="502"/>
      <c r="L36" s="502"/>
    </row>
    <row r="37" spans="1:12" s="21" customFormat="1">
      <c r="A37" s="368" t="s">
        <v>12</v>
      </c>
      <c r="B37" s="14" t="s">
        <v>41</v>
      </c>
      <c r="C37" s="15"/>
      <c r="D37" s="16"/>
      <c r="E37" s="343"/>
      <c r="F37" s="337"/>
    </row>
    <row r="38" spans="1:12" s="21" customFormat="1">
      <c r="A38" s="368"/>
      <c r="B38" s="14"/>
      <c r="C38" s="15"/>
      <c r="D38" s="16"/>
      <c r="E38" s="343"/>
      <c r="F38" s="337"/>
    </row>
    <row r="39" spans="1:12" s="21" customFormat="1" ht="63.75">
      <c r="A39" s="121">
        <f>COUNT($A$1:A38)+1</f>
        <v>13</v>
      </c>
      <c r="B39" s="369" t="s">
        <v>289</v>
      </c>
      <c r="C39" s="338" t="s">
        <v>49</v>
      </c>
      <c r="D39" s="366">
        <v>11</v>
      </c>
      <c r="E39" s="367"/>
      <c r="F39" s="336">
        <f>+$D39*E39</f>
        <v>0</v>
      </c>
    </row>
    <row r="40" spans="1:12" s="21" customFormat="1">
      <c r="A40" s="370"/>
      <c r="B40" s="369"/>
      <c r="C40" s="338"/>
      <c r="D40" s="366"/>
      <c r="E40" s="367"/>
      <c r="F40" s="337"/>
    </row>
    <row r="41" spans="1:12" s="21" customFormat="1" ht="53.25" customHeight="1">
      <c r="A41" s="121">
        <f>COUNT($A$1:A40)+1</f>
        <v>14</v>
      </c>
      <c r="B41" s="333" t="s">
        <v>198</v>
      </c>
      <c r="C41" s="338" t="s">
        <v>49</v>
      </c>
      <c r="D41" s="366">
        <v>16</v>
      </c>
      <c r="E41" s="367"/>
      <c r="F41" s="336">
        <f>+$D41*E41</f>
        <v>0</v>
      </c>
      <c r="I41" s="337"/>
      <c r="J41" s="337"/>
    </row>
    <row r="42" spans="1:12" s="21" customFormat="1">
      <c r="A42" s="220"/>
      <c r="B42" s="369"/>
      <c r="C42" s="341"/>
      <c r="D42" s="16"/>
      <c r="E42" s="343"/>
      <c r="F42" s="337"/>
    </row>
    <row r="43" spans="1:12" s="21" customFormat="1">
      <c r="A43" s="262"/>
      <c r="B43" s="14"/>
      <c r="C43" s="15"/>
      <c r="D43" s="16"/>
      <c r="E43" s="343" t="s">
        <v>42</v>
      </c>
      <c r="F43" s="371">
        <f>SUM(F39:F42)</f>
        <v>0</v>
      </c>
    </row>
    <row r="44" spans="1:12">
      <c r="A44" s="262"/>
      <c r="B44" s="14"/>
      <c r="C44" s="15"/>
      <c r="D44" s="16"/>
      <c r="E44" s="343"/>
      <c r="F44" s="501"/>
      <c r="I44" s="375"/>
      <c r="J44" s="375"/>
    </row>
    <row r="45" spans="1:12">
      <c r="A45" s="364" t="s">
        <v>13</v>
      </c>
      <c r="B45" s="474" t="s">
        <v>274</v>
      </c>
      <c r="C45" s="475"/>
      <c r="D45" s="476"/>
      <c r="E45" s="477"/>
      <c r="I45" s="375"/>
      <c r="J45" s="375"/>
    </row>
    <row r="46" spans="1:12">
      <c r="A46" s="262"/>
      <c r="B46" s="14"/>
      <c r="C46" s="15"/>
      <c r="D46" s="16"/>
      <c r="E46" s="343"/>
      <c r="F46" s="501"/>
      <c r="I46" s="375"/>
      <c r="J46" s="375"/>
    </row>
    <row r="47" spans="1:12" ht="82.5" customHeight="1">
      <c r="A47" s="504">
        <f>COUNT($A$1:A43)+1</f>
        <v>15</v>
      </c>
      <c r="B47" s="505" t="s">
        <v>275</v>
      </c>
      <c r="C47" s="483"/>
      <c r="D47" s="483"/>
      <c r="E47" s="506"/>
      <c r="F47" s="337"/>
      <c r="I47" s="375"/>
      <c r="J47" s="375"/>
    </row>
    <row r="48" spans="1:12" s="21" customFormat="1" ht="14.25">
      <c r="A48" s="220"/>
      <c r="B48" s="503" t="s">
        <v>290</v>
      </c>
      <c r="C48" s="483" t="s">
        <v>58</v>
      </c>
      <c r="D48" s="310">
        <v>33</v>
      </c>
      <c r="E48" s="506"/>
      <c r="F48" s="336">
        <f>+$D48*E48</f>
        <v>0</v>
      </c>
    </row>
    <row r="49" spans="1:10" s="21" customFormat="1">
      <c r="A49" s="220"/>
      <c r="B49" s="503"/>
      <c r="C49" s="483"/>
      <c r="D49" s="310"/>
      <c r="E49" s="506"/>
      <c r="F49" s="337"/>
    </row>
    <row r="50" spans="1:10" s="21" customFormat="1" ht="63.75">
      <c r="A50" s="504">
        <f>COUNT($A$1:A49)+1</f>
        <v>16</v>
      </c>
      <c r="B50" s="507" t="s">
        <v>292</v>
      </c>
      <c r="C50" s="483" t="s">
        <v>2</v>
      </c>
      <c r="D50" s="483">
        <v>2</v>
      </c>
      <c r="E50" s="506"/>
      <c r="F50" s="336">
        <f>+$D50*E50</f>
        <v>0</v>
      </c>
    </row>
    <row r="51" spans="1:10" s="21" customFormat="1">
      <c r="A51" s="220"/>
      <c r="B51" s="503"/>
      <c r="C51" s="483"/>
      <c r="D51" s="310"/>
      <c r="E51" s="506"/>
      <c r="F51" s="337"/>
    </row>
    <row r="52" spans="1:10" s="21" customFormat="1" ht="63.75">
      <c r="A52" s="220">
        <f>COUNT($A$3:A51)+1</f>
        <v>17</v>
      </c>
      <c r="B52" s="507" t="s">
        <v>293</v>
      </c>
      <c r="C52" s="483" t="s">
        <v>2</v>
      </c>
      <c r="D52" s="483">
        <v>2</v>
      </c>
      <c r="E52" s="506"/>
      <c r="F52" s="336">
        <f>+$D52*E52</f>
        <v>0</v>
      </c>
    </row>
    <row r="53" spans="1:10" s="21" customFormat="1">
      <c r="A53" s="220"/>
      <c r="B53" s="503"/>
      <c r="C53" s="483"/>
      <c r="D53" s="310"/>
      <c r="E53" s="506"/>
      <c r="F53" s="337"/>
    </row>
    <row r="54" spans="1:10" s="21" customFormat="1" ht="63.75">
      <c r="A54" s="121">
        <f>COUNT($A$1:A53)+1</f>
        <v>18</v>
      </c>
      <c r="B54" s="333" t="s">
        <v>276</v>
      </c>
      <c r="C54" s="494"/>
      <c r="D54" s="345"/>
      <c r="E54" s="346"/>
      <c r="F54" s="346"/>
    </row>
    <row r="55" spans="1:10" s="21" customFormat="1">
      <c r="A55" s="220"/>
      <c r="B55" s="508" t="s">
        <v>277</v>
      </c>
      <c r="C55" s="494" t="s">
        <v>2</v>
      </c>
      <c r="D55" s="345">
        <v>1</v>
      </c>
      <c r="E55" s="346"/>
      <c r="F55" s="346"/>
    </row>
    <row r="56" spans="1:10" s="21" customFormat="1">
      <c r="A56" s="220"/>
      <c r="B56" s="508" t="s">
        <v>288</v>
      </c>
      <c r="C56" s="494" t="s">
        <v>2</v>
      </c>
      <c r="D56" s="345">
        <v>1</v>
      </c>
      <c r="E56" s="346"/>
      <c r="F56" s="346"/>
    </row>
    <row r="57" spans="1:10" s="21" customFormat="1">
      <c r="A57" s="220"/>
      <c r="B57" s="509" t="s">
        <v>278</v>
      </c>
      <c r="C57" s="510" t="s">
        <v>2</v>
      </c>
      <c r="D57" s="511">
        <v>1</v>
      </c>
      <c r="E57" s="512"/>
      <c r="F57" s="346"/>
    </row>
    <row r="58" spans="1:10" s="21" customFormat="1">
      <c r="A58" s="220"/>
      <c r="B58" s="387"/>
      <c r="C58" s="494" t="s">
        <v>268</v>
      </c>
      <c r="D58" s="345">
        <v>2</v>
      </c>
      <c r="E58" s="346"/>
      <c r="F58" s="346">
        <f>D58*E58</f>
        <v>0</v>
      </c>
    </row>
    <row r="59" spans="1:10">
      <c r="A59" s="121"/>
      <c r="B59" s="482"/>
      <c r="C59" s="15"/>
      <c r="D59" s="16"/>
      <c r="E59" s="337"/>
    </row>
    <row r="60" spans="1:10">
      <c r="A60" s="121"/>
      <c r="B60" s="482"/>
      <c r="C60" s="15"/>
      <c r="D60" s="16"/>
      <c r="E60" s="343" t="s">
        <v>279</v>
      </c>
      <c r="F60" s="371">
        <f>SUM(F48:F59)</f>
        <v>0</v>
      </c>
    </row>
    <row r="61" spans="1:10">
      <c r="A61" s="121"/>
      <c r="B61" s="482"/>
      <c r="C61" s="15"/>
      <c r="D61" s="16"/>
      <c r="E61" s="337"/>
    </row>
    <row r="62" spans="1:10">
      <c r="A62" s="513" t="s">
        <v>225</v>
      </c>
      <c r="B62" s="514" t="s">
        <v>280</v>
      </c>
      <c r="C62" s="15"/>
      <c r="D62" s="16"/>
      <c r="E62" s="337"/>
    </row>
    <row r="63" spans="1:10" s="347" customFormat="1">
      <c r="A63" s="515"/>
      <c r="B63" s="514"/>
      <c r="C63" s="15"/>
      <c r="D63" s="16"/>
      <c r="E63" s="337"/>
      <c r="F63" s="336"/>
      <c r="I63" s="348"/>
      <c r="J63" s="348"/>
    </row>
    <row r="64" spans="1:10" s="516" customFormat="1" ht="25.5">
      <c r="A64" s="262">
        <f>COUNT($A$1:A63)+1</f>
        <v>19</v>
      </c>
      <c r="B64" s="333" t="s">
        <v>281</v>
      </c>
      <c r="C64" s="23" t="s">
        <v>30</v>
      </c>
      <c r="D64" s="517">
        <f>D11</f>
        <v>33</v>
      </c>
      <c r="E64" s="467"/>
      <c r="F64" s="336">
        <f>+$D64*E64</f>
        <v>0</v>
      </c>
    </row>
    <row r="65" spans="1:10" s="516" customFormat="1">
      <c r="A65" s="262"/>
      <c r="B65" s="333"/>
      <c r="C65" s="23"/>
      <c r="D65" s="517"/>
      <c r="E65" s="467"/>
      <c r="F65" s="337"/>
    </row>
    <row r="66" spans="1:10" s="21" customFormat="1" ht="38.25">
      <c r="A66" s="220">
        <f>COUNT($A$3:A64)+1</f>
        <v>20</v>
      </c>
      <c r="B66" s="333" t="s">
        <v>282</v>
      </c>
      <c r="C66" s="329" t="s">
        <v>30</v>
      </c>
      <c r="D66" s="334">
        <f>D64</f>
        <v>33</v>
      </c>
      <c r="E66" s="348"/>
      <c r="F66" s="336">
        <f>+$D66*E66</f>
        <v>0</v>
      </c>
      <c r="I66" s="337"/>
      <c r="J66" s="337"/>
    </row>
    <row r="67" spans="1:10" s="21" customFormat="1">
      <c r="A67" s="220"/>
      <c r="B67" s="333"/>
      <c r="C67" s="329"/>
      <c r="D67" s="334"/>
      <c r="E67" s="348"/>
      <c r="F67" s="336"/>
      <c r="I67" s="337"/>
      <c r="J67" s="337"/>
    </row>
    <row r="68" spans="1:10" ht="38.25">
      <c r="A68" s="530">
        <f>COUNT($A$4:A66)+1</f>
        <v>21</v>
      </c>
      <c r="B68" s="547" t="s">
        <v>315</v>
      </c>
      <c r="C68" s="483" t="s">
        <v>18</v>
      </c>
      <c r="D68" s="483">
        <v>1</v>
      </c>
      <c r="E68" s="506"/>
      <c r="F68" s="548">
        <f>D68*E68</f>
        <v>0</v>
      </c>
    </row>
    <row r="69" spans="1:10" s="21" customFormat="1">
      <c r="A69" s="121"/>
      <c r="B69" s="482"/>
      <c r="C69" s="15"/>
      <c r="D69" s="16"/>
      <c r="E69" s="337"/>
      <c r="F69" s="336"/>
      <c r="I69" s="337"/>
      <c r="J69" s="337"/>
    </row>
    <row r="70" spans="1:10" s="21" customFormat="1">
      <c r="A70" s="262"/>
      <c r="B70" s="14"/>
      <c r="C70" s="15"/>
      <c r="D70" s="16"/>
      <c r="E70" s="343" t="s">
        <v>283</v>
      </c>
      <c r="F70" s="371">
        <f>SUM(F64:F69)</f>
        <v>0</v>
      </c>
      <c r="I70" s="337"/>
      <c r="J70" s="337"/>
    </row>
    <row r="71" spans="1:10" s="21" customFormat="1">
      <c r="A71" s="121"/>
      <c r="B71" s="482"/>
      <c r="C71" s="15"/>
      <c r="D71" s="16"/>
      <c r="E71" s="337"/>
      <c r="F71" s="336"/>
      <c r="I71" s="337"/>
      <c r="J71" s="337"/>
    </row>
    <row r="72" spans="1:10" s="21" customFormat="1">
      <c r="A72" s="368" t="s">
        <v>284</v>
      </c>
      <c r="B72" s="14" t="s">
        <v>285</v>
      </c>
      <c r="C72" s="15"/>
      <c r="D72" s="388">
        <v>0.1</v>
      </c>
      <c r="E72" s="337"/>
      <c r="F72" s="371">
        <f>(F15+F35+F43+F60+F70)*$D72</f>
        <v>0</v>
      </c>
      <c r="I72" s="337"/>
      <c r="J72" s="337"/>
    </row>
    <row r="73" spans="1:10" s="21" customFormat="1">
      <c r="A73" s="121"/>
      <c r="B73" s="482"/>
      <c r="C73" s="15"/>
      <c r="D73" s="16"/>
      <c r="E73" s="337"/>
      <c r="F73" s="336"/>
      <c r="I73" s="337"/>
      <c r="J73" s="337"/>
    </row>
    <row r="74" spans="1:10" s="21" customFormat="1">
      <c r="A74" s="121"/>
      <c r="B74" s="514" t="s">
        <v>26</v>
      </c>
      <c r="C74" s="15"/>
      <c r="D74" s="16"/>
      <c r="E74" s="337"/>
      <c r="F74" s="336"/>
      <c r="I74" s="337"/>
      <c r="J74" s="337"/>
    </row>
    <row r="75" spans="1:10" s="21" customFormat="1">
      <c r="A75" s="19" t="s">
        <v>10</v>
      </c>
      <c r="B75" s="358" t="s">
        <v>286</v>
      </c>
      <c r="C75" s="15"/>
      <c r="D75" s="390"/>
      <c r="E75" s="337"/>
      <c r="F75" s="337">
        <f>+F15</f>
        <v>0</v>
      </c>
      <c r="I75" s="337"/>
      <c r="J75" s="337"/>
    </row>
    <row r="76" spans="1:10" s="21" customFormat="1">
      <c r="A76" s="19" t="s">
        <v>11</v>
      </c>
      <c r="B76" s="20" t="s">
        <v>5</v>
      </c>
      <c r="C76" s="15"/>
      <c r="D76" s="231"/>
      <c r="E76" s="337"/>
      <c r="F76" s="337">
        <f>F35</f>
        <v>0</v>
      </c>
      <c r="I76" s="337"/>
      <c r="J76" s="337"/>
    </row>
    <row r="77" spans="1:10" s="21" customFormat="1">
      <c r="A77" s="19" t="s">
        <v>12</v>
      </c>
      <c r="B77" s="20" t="s">
        <v>287</v>
      </c>
      <c r="C77" s="15"/>
      <c r="D77" s="390"/>
      <c r="E77" s="337"/>
      <c r="F77" s="337">
        <f>F43</f>
        <v>0</v>
      </c>
      <c r="I77" s="337"/>
      <c r="J77" s="337"/>
    </row>
    <row r="78" spans="1:10" s="21" customFormat="1">
      <c r="A78" s="19" t="s">
        <v>13</v>
      </c>
      <c r="B78" s="20" t="s">
        <v>274</v>
      </c>
      <c r="C78" s="15"/>
      <c r="D78" s="390"/>
      <c r="E78" s="337"/>
      <c r="F78" s="337">
        <f>+F60</f>
        <v>0</v>
      </c>
      <c r="I78" s="337"/>
      <c r="J78" s="337"/>
    </row>
    <row r="79" spans="1:10" s="21" customFormat="1">
      <c r="A79" s="19" t="s">
        <v>225</v>
      </c>
      <c r="B79" s="20" t="s">
        <v>280</v>
      </c>
      <c r="C79" s="15"/>
      <c r="D79" s="390"/>
      <c r="E79" s="337"/>
      <c r="F79" s="337">
        <f>+F70</f>
        <v>0</v>
      </c>
      <c r="I79" s="337"/>
      <c r="J79" s="337"/>
    </row>
    <row r="80" spans="1:10" s="21" customFormat="1">
      <c r="A80" s="19" t="s">
        <v>284</v>
      </c>
      <c r="B80" s="20" t="s">
        <v>285</v>
      </c>
      <c r="C80" s="15"/>
      <c r="D80" s="390"/>
      <c r="E80" s="337"/>
      <c r="F80" s="337">
        <f>+F72</f>
        <v>0</v>
      </c>
      <c r="I80" s="337"/>
      <c r="J80" s="337"/>
    </row>
    <row r="81" spans="1:12">
      <c r="A81" s="19"/>
      <c r="B81" s="518" t="s">
        <v>318</v>
      </c>
      <c r="C81" s="519"/>
      <c r="D81" s="232"/>
      <c r="E81" s="520"/>
      <c r="F81" s="371">
        <f>SUM(F75:F80)</f>
        <v>0</v>
      </c>
    </row>
    <row r="84" spans="1:12" s="336" customFormat="1">
      <c r="A84" s="521"/>
      <c r="B84" s="522"/>
      <c r="C84" s="365"/>
      <c r="D84" s="523"/>
      <c r="E84" s="524"/>
      <c r="G84" s="375"/>
      <c r="H84" s="375"/>
      <c r="K84" s="375"/>
      <c r="L84" s="375"/>
    </row>
    <row r="85" spans="1:12" s="336" customFormat="1">
      <c r="A85" s="521"/>
      <c r="B85" s="522"/>
      <c r="C85" s="365"/>
      <c r="D85" s="523"/>
      <c r="E85" s="524"/>
      <c r="G85" s="375"/>
      <c r="H85" s="375"/>
      <c r="K85" s="375"/>
      <c r="L85" s="375"/>
    </row>
    <row r="86" spans="1:12" s="336" customFormat="1">
      <c r="A86" s="521"/>
      <c r="B86" s="522"/>
      <c r="C86" s="365"/>
      <c r="D86" s="523"/>
      <c r="E86" s="524"/>
      <c r="G86" s="375"/>
      <c r="H86" s="375"/>
      <c r="K86" s="375"/>
      <c r="L86" s="375"/>
    </row>
    <row r="87" spans="1:12" s="336" customFormat="1">
      <c r="A87" s="521"/>
      <c r="B87" s="522"/>
      <c r="C87" s="365"/>
      <c r="D87" s="523"/>
      <c r="E87" s="524"/>
      <c r="G87" s="375"/>
      <c r="H87" s="375"/>
      <c r="K87" s="375"/>
      <c r="L87" s="375"/>
    </row>
    <row r="88" spans="1:12" s="336" customFormat="1">
      <c r="A88" s="521"/>
      <c r="B88" s="522"/>
      <c r="C88" s="365"/>
      <c r="D88" s="523"/>
      <c r="E88" s="524"/>
      <c r="G88" s="375"/>
      <c r="H88" s="375"/>
      <c r="K88" s="375"/>
      <c r="L88" s="375"/>
    </row>
    <row r="89" spans="1:12" s="336" customFormat="1">
      <c r="A89" s="521"/>
      <c r="B89" s="522"/>
      <c r="C89" s="365"/>
      <c r="D89" s="523"/>
      <c r="E89" s="524"/>
      <c r="G89" s="375"/>
      <c r="H89" s="375"/>
      <c r="K89" s="375"/>
      <c r="L89" s="375"/>
    </row>
    <row r="90" spans="1:12" s="336" customFormat="1">
      <c r="A90" s="521"/>
      <c r="B90" s="522"/>
      <c r="C90" s="365"/>
      <c r="D90" s="523"/>
      <c r="E90" s="524"/>
      <c r="G90" s="375"/>
      <c r="H90" s="375"/>
      <c r="K90" s="375"/>
      <c r="L90" s="375"/>
    </row>
    <row r="91" spans="1:12" s="336" customFormat="1">
      <c r="A91" s="521"/>
      <c r="B91" s="522"/>
      <c r="C91" s="365"/>
      <c r="D91" s="523"/>
      <c r="E91" s="524"/>
      <c r="G91" s="375"/>
      <c r="H91" s="375"/>
      <c r="K91" s="375"/>
      <c r="L91" s="375"/>
    </row>
    <row r="92" spans="1:12" s="336" customFormat="1">
      <c r="A92" s="521"/>
      <c r="B92" s="522"/>
      <c r="C92" s="365"/>
      <c r="D92" s="525"/>
      <c r="E92" s="524"/>
      <c r="G92" s="375"/>
      <c r="H92" s="375"/>
      <c r="K92" s="375"/>
      <c r="L92" s="375"/>
    </row>
    <row r="93" spans="1:12" s="336" customFormat="1">
      <c r="A93" s="521"/>
      <c r="B93" s="522"/>
      <c r="C93" s="365"/>
      <c r="D93" s="523"/>
      <c r="E93" s="524"/>
      <c r="G93" s="375"/>
      <c r="H93" s="375"/>
      <c r="K93" s="375"/>
      <c r="L93" s="375"/>
    </row>
  </sheetData>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2"/>
  <sheetViews>
    <sheetView view="pageBreakPreview" topLeftCell="A152" zoomScaleNormal="100" zoomScaleSheetLayoutView="100" workbookViewId="0">
      <selection activeCell="E139" sqref="E139:E153"/>
    </sheetView>
  </sheetViews>
  <sheetFormatPr defaultRowHeight="12.75"/>
  <cols>
    <col min="1" max="1" width="5.85546875" style="391" customWidth="1"/>
    <col min="2" max="2" width="45" style="392" customWidth="1"/>
    <col min="3" max="3" width="6" style="339" customWidth="1"/>
    <col min="4" max="4" width="8.140625" style="340" customWidth="1"/>
    <col min="5" max="5" width="9.42578125" style="331" customWidth="1"/>
    <col min="6" max="6" width="13.28515625" style="331" customWidth="1"/>
    <col min="8" max="8" width="29.28515625" customWidth="1"/>
  </cols>
  <sheetData>
    <row r="1" spans="1:9" ht="15">
      <c r="A1" s="307" t="s">
        <v>35</v>
      </c>
      <c r="B1" s="308" t="s">
        <v>226</v>
      </c>
      <c r="C1" s="309"/>
      <c r="D1" s="310"/>
      <c r="E1" s="311"/>
      <c r="F1" s="311"/>
    </row>
    <row r="2" spans="1:9">
      <c r="A2" s="312"/>
      <c r="B2" s="313"/>
      <c r="C2" s="309"/>
      <c r="D2" s="310"/>
      <c r="E2" s="311"/>
      <c r="F2" s="311"/>
    </row>
    <row r="3" spans="1:9" s="285" customFormat="1">
      <c r="A3" s="314" t="s">
        <v>6</v>
      </c>
      <c r="B3" s="315" t="s">
        <v>16</v>
      </c>
      <c r="C3" s="316" t="s">
        <v>7</v>
      </c>
      <c r="D3" s="317" t="s">
        <v>8</v>
      </c>
      <c r="E3" s="318" t="s">
        <v>9</v>
      </c>
      <c r="F3" s="319" t="s">
        <v>17</v>
      </c>
    </row>
    <row r="4" spans="1:9">
      <c r="A4" s="320"/>
      <c r="B4" s="321"/>
      <c r="C4" s="322"/>
      <c r="D4" s="323"/>
      <c r="E4" s="324"/>
      <c r="F4" s="324"/>
    </row>
    <row r="5" spans="1:9">
      <c r="A5" s="325" t="s">
        <v>10</v>
      </c>
      <c r="B5" s="313" t="s">
        <v>43</v>
      </c>
      <c r="C5" s="326"/>
      <c r="D5" s="327"/>
      <c r="E5" s="328"/>
      <c r="F5" s="328"/>
    </row>
    <row r="6" spans="1:9">
      <c r="A6" s="320"/>
      <c r="B6" s="321"/>
      <c r="C6" s="322"/>
      <c r="D6" s="323"/>
      <c r="E6" s="324"/>
      <c r="F6" s="324"/>
    </row>
    <row r="7" spans="1:9" ht="14.25">
      <c r="A7" s="262">
        <f>COUNT($A$1:A6)+1</f>
        <v>1</v>
      </c>
      <c r="B7" s="396" t="s">
        <v>185</v>
      </c>
      <c r="C7" s="397" t="s">
        <v>30</v>
      </c>
      <c r="D7" s="398">
        <v>187</v>
      </c>
      <c r="E7" s="399"/>
      <c r="F7" s="400">
        <f>D7*E7</f>
        <v>0</v>
      </c>
      <c r="G7" s="332"/>
    </row>
    <row r="8" spans="1:9">
      <c r="A8" s="262"/>
      <c r="B8" s="333"/>
      <c r="C8" s="397"/>
      <c r="D8" s="398"/>
      <c r="E8" s="328"/>
      <c r="F8" s="400"/>
    </row>
    <row r="9" spans="1:9">
      <c r="A9" s="262">
        <f>COUNT($A$1:A8)+1</f>
        <v>2</v>
      </c>
      <c r="B9" s="333" t="s">
        <v>186</v>
      </c>
      <c r="C9" s="397" t="s">
        <v>2</v>
      </c>
      <c r="D9" s="398">
        <v>10</v>
      </c>
      <c r="E9" s="399"/>
      <c r="F9" s="400">
        <f t="shared" ref="F9:F41" si="0">D9*E9</f>
        <v>0</v>
      </c>
    </row>
    <row r="10" spans="1:9" s="21" customFormat="1">
      <c r="A10" s="121"/>
      <c r="B10" s="333"/>
      <c r="C10" s="397"/>
      <c r="D10" s="113"/>
      <c r="E10" s="106"/>
      <c r="F10" s="107"/>
      <c r="G10" s="337"/>
    </row>
    <row r="11" spans="1:9" s="21" customFormat="1" ht="51">
      <c r="A11" s="121">
        <f>COUNT($A$1:A10)+1</f>
        <v>3</v>
      </c>
      <c r="B11" s="333" t="s">
        <v>187</v>
      </c>
      <c r="C11" s="111" t="s">
        <v>18</v>
      </c>
      <c r="D11" s="71">
        <v>1</v>
      </c>
      <c r="E11" s="73"/>
      <c r="F11" s="73">
        <f>D11*E11</f>
        <v>0</v>
      </c>
      <c r="G11" s="337"/>
    </row>
    <row r="12" spans="1:9" s="21" customFormat="1">
      <c r="A12" s="121"/>
      <c r="B12" s="333"/>
      <c r="C12" s="111"/>
      <c r="D12" s="71"/>
      <c r="E12" s="73"/>
      <c r="F12" s="73"/>
      <c r="G12" s="337"/>
    </row>
    <row r="13" spans="1:9" s="571" customFormat="1" ht="38.25">
      <c r="A13" s="121">
        <f>COUNT($A$1:A12)+1</f>
        <v>4</v>
      </c>
      <c r="B13" s="333" t="s">
        <v>330</v>
      </c>
      <c r="C13" s="329" t="s">
        <v>30</v>
      </c>
      <c r="D13" s="353">
        <v>38</v>
      </c>
      <c r="E13" s="73"/>
      <c r="F13" s="73">
        <f>D13*E13</f>
        <v>0</v>
      </c>
      <c r="I13" s="277"/>
    </row>
    <row r="14" spans="1:9" s="101" customFormat="1">
      <c r="A14" s="262"/>
      <c r="B14" s="449"/>
      <c r="C14" s="199"/>
      <c r="D14" s="450"/>
      <c r="E14" s="399"/>
      <c r="F14" s="400"/>
    </row>
    <row r="15" spans="1:9" ht="63.75">
      <c r="A15" s="121">
        <f>COUNT($A$1:A11)+1</f>
        <v>4</v>
      </c>
      <c r="B15" s="333" t="s">
        <v>313</v>
      </c>
      <c r="C15" s="70" t="s">
        <v>49</v>
      </c>
      <c r="D15" s="71">
        <v>186</v>
      </c>
      <c r="E15" s="73"/>
      <c r="F15" s="107">
        <f>+$D15*E15</f>
        <v>0</v>
      </c>
    </row>
    <row r="16" spans="1:9">
      <c r="A16" s="96"/>
      <c r="B16" s="97"/>
      <c r="C16" s="98"/>
      <c r="D16" s="71"/>
      <c r="E16" s="72"/>
      <c r="F16" s="73"/>
    </row>
    <row r="17" spans="1:9" ht="102">
      <c r="A17" s="121">
        <f>COUNT($A$1:A15)+1</f>
        <v>6</v>
      </c>
      <c r="B17" s="333" t="s">
        <v>312</v>
      </c>
      <c r="C17" s="70" t="s">
        <v>49</v>
      </c>
      <c r="D17" s="71">
        <v>238</v>
      </c>
      <c r="E17" s="73"/>
      <c r="F17" s="107">
        <f>+$D17*E17</f>
        <v>0</v>
      </c>
    </row>
    <row r="18" spans="1:9">
      <c r="A18" s="220"/>
      <c r="B18" s="110"/>
      <c r="C18" s="70"/>
      <c r="D18" s="71"/>
      <c r="E18" s="72"/>
      <c r="F18" s="107"/>
    </row>
    <row r="19" spans="1:9" s="101" customFormat="1" ht="25.5">
      <c r="A19" s="121">
        <f>COUNT($A$1:A17)+1</f>
        <v>7</v>
      </c>
      <c r="B19" s="110" t="s">
        <v>188</v>
      </c>
      <c r="C19" s="70" t="s">
        <v>49</v>
      </c>
      <c r="D19" s="71">
        <v>8</v>
      </c>
      <c r="E19" s="73"/>
      <c r="F19" s="107">
        <f>+$D19*E19</f>
        <v>0</v>
      </c>
    </row>
    <row r="20" spans="1:9">
      <c r="A20" s="121"/>
      <c r="B20" s="333"/>
      <c r="C20" s="70"/>
      <c r="D20" s="71"/>
      <c r="E20" s="73"/>
      <c r="F20" s="107"/>
    </row>
    <row r="21" spans="1:9" ht="106.5" customHeight="1">
      <c r="A21" s="220">
        <f>COUNT($A$1:A20)+1</f>
        <v>8</v>
      </c>
      <c r="B21" s="333" t="s">
        <v>189</v>
      </c>
      <c r="C21" s="70" t="s">
        <v>49</v>
      </c>
      <c r="D21" s="71">
        <v>13</v>
      </c>
      <c r="E21" s="72"/>
      <c r="F21" s="107">
        <f>+$D21*E21</f>
        <v>0</v>
      </c>
    </row>
    <row r="22" spans="1:9" s="347" customFormat="1">
      <c r="A22" s="262"/>
      <c r="B22" s="344"/>
      <c r="C22" s="203"/>
      <c r="D22" s="345"/>
      <c r="E22" s="346"/>
      <c r="F22" s="400"/>
      <c r="I22" s="348"/>
    </row>
    <row r="23" spans="1:9" ht="38.25">
      <c r="A23" s="262">
        <f>COUNT($A$1:A22)+1</f>
        <v>9</v>
      </c>
      <c r="B23" s="451" t="s">
        <v>190</v>
      </c>
      <c r="C23" s="199" t="s">
        <v>29</v>
      </c>
      <c r="D23" s="450">
        <v>150</v>
      </c>
      <c r="E23" s="400"/>
      <c r="F23" s="400">
        <f t="shared" si="0"/>
        <v>0</v>
      </c>
    </row>
    <row r="24" spans="1:9">
      <c r="A24" s="262"/>
      <c r="B24" s="452"/>
      <c r="C24" s="199"/>
      <c r="D24" s="453"/>
      <c r="E24" s="400"/>
      <c r="F24" s="400"/>
    </row>
    <row r="25" spans="1:9" ht="38.25">
      <c r="A25" s="262">
        <f>COUNT($A$1:A24)+1</f>
        <v>10</v>
      </c>
      <c r="B25" s="349" t="s">
        <v>191</v>
      </c>
      <c r="C25" s="70" t="s">
        <v>28</v>
      </c>
      <c r="D25" s="454">
        <v>16</v>
      </c>
      <c r="E25" s="400"/>
      <c r="F25" s="400">
        <f t="shared" si="0"/>
        <v>0</v>
      </c>
    </row>
    <row r="26" spans="1:9">
      <c r="A26" s="262"/>
      <c r="B26" s="349"/>
      <c r="C26" s="199"/>
      <c r="D26" s="453"/>
      <c r="E26" s="400"/>
      <c r="F26" s="400"/>
    </row>
    <row r="27" spans="1:9" ht="63.75">
      <c r="A27" s="262">
        <f>COUNT($A$1:A26)+1</f>
        <v>11</v>
      </c>
      <c r="B27" s="350" t="s">
        <v>192</v>
      </c>
      <c r="C27" s="70" t="s">
        <v>28</v>
      </c>
      <c r="D27" s="450">
        <v>75</v>
      </c>
      <c r="E27" s="400"/>
      <c r="F27" s="400">
        <f t="shared" si="0"/>
        <v>0</v>
      </c>
    </row>
    <row r="28" spans="1:9">
      <c r="A28" s="262"/>
      <c r="B28" s="350"/>
      <c r="C28" s="199"/>
      <c r="D28" s="310"/>
      <c r="E28" s="311"/>
      <c r="F28" s="400"/>
    </row>
    <row r="29" spans="1:9" ht="52.5" customHeight="1">
      <c r="A29" s="220">
        <f>COUNT($A$3:A28)+1</f>
        <v>12</v>
      </c>
      <c r="B29" s="110" t="s">
        <v>193</v>
      </c>
      <c r="C29" s="70" t="s">
        <v>49</v>
      </c>
      <c r="D29" s="71">
        <v>158</v>
      </c>
      <c r="E29" s="72"/>
      <c r="F29" s="351">
        <f>D29*E29</f>
        <v>0</v>
      </c>
    </row>
    <row r="30" spans="1:9">
      <c r="A30" s="220"/>
      <c r="B30" s="110"/>
      <c r="C30" s="70"/>
      <c r="D30" s="71"/>
      <c r="E30" s="72"/>
      <c r="F30" s="351"/>
    </row>
    <row r="31" spans="1:9" s="347" customFormat="1" ht="51">
      <c r="A31" s="220">
        <f>COUNT($A$3:A30)+1</f>
        <v>13</v>
      </c>
      <c r="B31" s="110" t="s">
        <v>46</v>
      </c>
      <c r="C31" s="111" t="s">
        <v>49</v>
      </c>
      <c r="D31" s="352">
        <v>266</v>
      </c>
      <c r="E31" s="72"/>
      <c r="F31" s="351">
        <f t="shared" ref="F31" si="1">D31*E31</f>
        <v>0</v>
      </c>
      <c r="I31" s="348"/>
    </row>
    <row r="32" spans="1:9" s="347" customFormat="1">
      <c r="A32" s="220"/>
      <c r="B32" s="110"/>
      <c r="C32" s="111"/>
      <c r="D32" s="352"/>
      <c r="E32" s="72"/>
      <c r="F32" s="351"/>
      <c r="I32" s="348"/>
    </row>
    <row r="33" spans="1:9" s="562" customFormat="1" ht="13.5" customHeight="1">
      <c r="A33" s="361">
        <f>COUNT($A$3:A31)+1</f>
        <v>14</v>
      </c>
      <c r="B33" s="557" t="s">
        <v>324</v>
      </c>
      <c r="C33" s="558"/>
      <c r="D33" s="559"/>
      <c r="E33" s="560"/>
      <c r="F33" s="561"/>
    </row>
    <row r="34" spans="1:9" s="7" customFormat="1" ht="66" customHeight="1">
      <c r="A34" s="220"/>
      <c r="B34" s="493" t="s">
        <v>325</v>
      </c>
      <c r="C34" s="494" t="s">
        <v>2</v>
      </c>
      <c r="D34" s="563">
        <v>7</v>
      </c>
      <c r="E34" s="72"/>
      <c r="F34" s="351">
        <f>D34*E34</f>
        <v>0</v>
      </c>
    </row>
    <row r="35" spans="1:9" s="7" customFormat="1">
      <c r="A35" s="220"/>
      <c r="B35" s="493"/>
      <c r="C35" s="494"/>
      <c r="D35" s="563"/>
      <c r="E35" s="72"/>
      <c r="F35" s="351"/>
    </row>
    <row r="36" spans="1:9" s="564" customFormat="1" ht="14.25" customHeight="1">
      <c r="A36" s="220">
        <f>COUNT($A$3:A33)+1</f>
        <v>15</v>
      </c>
      <c r="B36" s="557" t="s">
        <v>324</v>
      </c>
      <c r="C36" s="558"/>
      <c r="D36" s="559"/>
      <c r="E36" s="72"/>
      <c r="F36" s="351"/>
    </row>
    <row r="37" spans="1:9" s="347" customFormat="1" ht="53.25" customHeight="1">
      <c r="A37" s="220"/>
      <c r="B37" s="493" t="s">
        <v>326</v>
      </c>
      <c r="C37" s="494" t="s">
        <v>2</v>
      </c>
      <c r="D37" s="563">
        <v>5</v>
      </c>
      <c r="E37" s="72"/>
      <c r="F37" s="351">
        <f>D37*E37</f>
        <v>0</v>
      </c>
    </row>
    <row r="38" spans="1:9" s="347" customFormat="1">
      <c r="A38" s="262"/>
      <c r="B38" s="344"/>
      <c r="C38" s="70"/>
      <c r="D38" s="104"/>
      <c r="E38" s="183"/>
      <c r="F38" s="400"/>
      <c r="I38" s="348"/>
    </row>
    <row r="39" spans="1:9" s="355" customFormat="1" ht="38.25" customHeight="1">
      <c r="A39" s="354">
        <f>COUNT($A$1:A38)+1</f>
        <v>16</v>
      </c>
      <c r="B39" s="114" t="s">
        <v>194</v>
      </c>
      <c r="C39" s="70" t="s">
        <v>2</v>
      </c>
      <c r="D39" s="405">
        <v>6</v>
      </c>
      <c r="E39" s="406"/>
      <c r="F39" s="400">
        <f t="shared" si="0"/>
        <v>0</v>
      </c>
      <c r="H39" s="21"/>
      <c r="I39" s="356"/>
    </row>
    <row r="40" spans="1:9" s="355" customFormat="1" ht="12.75" customHeight="1">
      <c r="A40" s="262"/>
      <c r="B40" s="114"/>
      <c r="C40" s="407"/>
      <c r="D40" s="408"/>
      <c r="E40" s="72"/>
      <c r="F40" s="400"/>
      <c r="H40" s="21"/>
      <c r="I40" s="356"/>
    </row>
    <row r="41" spans="1:9" s="24" customFormat="1" ht="25.5" customHeight="1">
      <c r="A41" s="262">
        <f>COUNT($A$1:A40)+1</f>
        <v>17</v>
      </c>
      <c r="B41" s="175" t="s">
        <v>195</v>
      </c>
      <c r="C41" s="407" t="s">
        <v>2</v>
      </c>
      <c r="D41" s="104">
        <v>7</v>
      </c>
      <c r="E41" s="120"/>
      <c r="F41" s="400">
        <f t="shared" si="0"/>
        <v>0</v>
      </c>
    </row>
    <row r="42" spans="1:9" s="24" customFormat="1">
      <c r="A42" s="262"/>
      <c r="B42" s="175"/>
      <c r="C42" s="407"/>
      <c r="D42" s="104"/>
      <c r="E42" s="120"/>
      <c r="F42" s="400"/>
    </row>
    <row r="43" spans="1:9" s="24" customFormat="1" ht="127.5">
      <c r="A43" s="354">
        <f>COUNT($A$1:A42)+1</f>
        <v>18</v>
      </c>
      <c r="B43" s="401" t="s">
        <v>230</v>
      </c>
      <c r="C43" s="357"/>
      <c r="D43" s="402"/>
      <c r="E43" s="403"/>
      <c r="F43" s="331"/>
    </row>
    <row r="44" spans="1:9" s="24" customFormat="1" ht="15" customHeight="1">
      <c r="A44" s="354"/>
      <c r="B44" s="404" t="s">
        <v>231</v>
      </c>
      <c r="C44" s="357" t="s">
        <v>2</v>
      </c>
      <c r="D44" s="402">
        <v>1</v>
      </c>
      <c r="E44" s="403"/>
      <c r="F44" s="331">
        <f>D44*E44</f>
        <v>0</v>
      </c>
    </row>
    <row r="45" spans="1:9" s="347" customFormat="1">
      <c r="A45" s="262"/>
      <c r="B45" s="409"/>
      <c r="C45" s="198"/>
      <c r="D45" s="104"/>
      <c r="E45" s="183"/>
      <c r="F45" s="183"/>
      <c r="H45" s="359"/>
      <c r="I45" s="285"/>
    </row>
    <row r="46" spans="1:9" s="347" customFormat="1" ht="153">
      <c r="A46" s="220">
        <f>COUNT($A$1:A45)+1</f>
        <v>19</v>
      </c>
      <c r="B46" s="410" t="s">
        <v>196</v>
      </c>
      <c r="C46" s="104" t="s">
        <v>30</v>
      </c>
      <c r="D46" s="360">
        <v>20</v>
      </c>
      <c r="E46" s="72"/>
      <c r="F46" s="214">
        <f>D46*E46</f>
        <v>0</v>
      </c>
      <c r="H46" s="359"/>
      <c r="I46" s="285"/>
    </row>
    <row r="47" spans="1:9" s="347" customFormat="1">
      <c r="A47" s="361"/>
      <c r="B47" s="410"/>
      <c r="C47" s="104"/>
      <c r="D47" s="360"/>
      <c r="E47" s="72"/>
      <c r="F47" s="214"/>
      <c r="H47" s="359"/>
      <c r="I47" s="285"/>
    </row>
    <row r="48" spans="1:9" s="347" customFormat="1" ht="229.5">
      <c r="A48" s="220">
        <f>COUNT($A$1:A47)+1</f>
        <v>20</v>
      </c>
      <c r="B48" s="410" t="s">
        <v>197</v>
      </c>
      <c r="C48" s="104" t="s">
        <v>30</v>
      </c>
      <c r="D48" s="360">
        <v>20</v>
      </c>
      <c r="E48" s="72"/>
      <c r="F48" s="214">
        <f>D48*E48</f>
        <v>0</v>
      </c>
      <c r="H48" s="359"/>
      <c r="I48" s="285"/>
    </row>
    <row r="49" spans="1:9" s="347" customFormat="1">
      <c r="A49" s="262"/>
      <c r="B49" s="409"/>
      <c r="C49" s="198"/>
      <c r="D49" s="104"/>
      <c r="E49" s="183"/>
      <c r="F49" s="183"/>
      <c r="H49" s="359"/>
      <c r="I49" s="285"/>
    </row>
    <row r="50" spans="1:9">
      <c r="A50" s="262"/>
      <c r="B50" s="124"/>
      <c r="C50" s="125"/>
      <c r="D50" s="411"/>
      <c r="E50" s="153" t="s">
        <v>57</v>
      </c>
      <c r="F50" s="146">
        <f>SUM(F7:F49)</f>
        <v>0</v>
      </c>
    </row>
    <row r="51" spans="1:9">
      <c r="A51" s="262"/>
      <c r="B51" s="124"/>
      <c r="C51" s="125"/>
      <c r="D51" s="411"/>
      <c r="E51" s="153"/>
      <c r="F51" s="154"/>
    </row>
    <row r="52" spans="1:9">
      <c r="A52" s="325" t="s">
        <v>11</v>
      </c>
      <c r="B52" s="97" t="s">
        <v>41</v>
      </c>
      <c r="C52" s="98"/>
      <c r="D52" s="71"/>
      <c r="E52" s="72"/>
      <c r="F52" s="73"/>
    </row>
    <row r="53" spans="1:9">
      <c r="A53" s="364"/>
      <c r="B53" s="455"/>
      <c r="C53" s="201"/>
      <c r="D53" s="456"/>
      <c r="E53" s="457"/>
      <c r="F53" s="107"/>
    </row>
    <row r="54" spans="1:9" ht="63.75">
      <c r="A54" s="121">
        <f>COUNT($A$1:A53)+1</f>
        <v>21</v>
      </c>
      <c r="B54" s="448" t="s">
        <v>289</v>
      </c>
      <c r="C54" s="111" t="s">
        <v>49</v>
      </c>
      <c r="D54" s="366">
        <v>81</v>
      </c>
      <c r="E54" s="367"/>
      <c r="F54" s="107">
        <f>+$D54*E54</f>
        <v>0</v>
      </c>
    </row>
    <row r="55" spans="1:9">
      <c r="A55" s="370"/>
      <c r="B55" s="448"/>
      <c r="C55" s="111"/>
      <c r="D55" s="366"/>
      <c r="E55" s="367"/>
      <c r="F55" s="73"/>
    </row>
    <row r="56" spans="1:9" ht="51">
      <c r="A56" s="121">
        <f>COUNT($A$1:A55)+1</f>
        <v>22</v>
      </c>
      <c r="B56" s="333" t="s">
        <v>198</v>
      </c>
      <c r="C56" s="111" t="s">
        <v>49</v>
      </c>
      <c r="D56" s="366">
        <v>101</v>
      </c>
      <c r="E56" s="367"/>
      <c r="F56" s="107">
        <f>+$D56*E56</f>
        <v>0</v>
      </c>
    </row>
    <row r="57" spans="1:9">
      <c r="A57" s="220"/>
      <c r="B57" s="448"/>
      <c r="C57" s="70"/>
      <c r="D57" s="71"/>
      <c r="E57" s="72"/>
      <c r="F57" s="73"/>
    </row>
    <row r="58" spans="1:9">
      <c r="A58" s="121"/>
      <c r="B58" s="448"/>
      <c r="C58" s="111"/>
      <c r="D58" s="366"/>
      <c r="E58" s="367"/>
      <c r="F58" s="107"/>
    </row>
    <row r="59" spans="1:9">
      <c r="A59" s="262"/>
      <c r="B59" s="97"/>
      <c r="C59" s="98"/>
      <c r="D59" s="71"/>
      <c r="E59" s="72" t="s">
        <v>42</v>
      </c>
      <c r="F59" s="131">
        <f>SUM(F54:F58)</f>
        <v>0</v>
      </c>
    </row>
    <row r="60" spans="1:9">
      <c r="A60" s="262"/>
      <c r="B60" s="124"/>
      <c r="C60" s="125"/>
      <c r="D60" s="411"/>
      <c r="E60" s="153"/>
      <c r="F60" s="154"/>
    </row>
    <row r="61" spans="1:9">
      <c r="A61" s="325" t="s">
        <v>12</v>
      </c>
      <c r="B61" s="313" t="s">
        <v>199</v>
      </c>
      <c r="C61" s="412"/>
      <c r="D61" s="413"/>
      <c r="E61" s="328"/>
      <c r="F61" s="328"/>
    </row>
    <row r="62" spans="1:9" s="355" customFormat="1" ht="13.5" customHeight="1">
      <c r="A62" s="262"/>
      <c r="B62" s="344"/>
      <c r="C62" s="407"/>
      <c r="D62" s="408"/>
      <c r="E62" s="153"/>
      <c r="F62" s="153"/>
      <c r="H62" s="21"/>
      <c r="I62" s="356"/>
    </row>
    <row r="63" spans="1:9" s="375" customFormat="1" ht="90.75">
      <c r="A63" s="262">
        <f>COUNT($A$1:A58)+1</f>
        <v>23</v>
      </c>
      <c r="B63" s="414" t="s">
        <v>200</v>
      </c>
      <c r="C63" s="415" t="s">
        <v>30</v>
      </c>
      <c r="D63" s="416">
        <v>98</v>
      </c>
      <c r="E63" s="417"/>
      <c r="F63" s="417">
        <f>D63*E63</f>
        <v>0</v>
      </c>
      <c r="H63" s="336"/>
    </row>
    <row r="64" spans="1:9" s="375" customFormat="1">
      <c r="A64" s="262"/>
      <c r="B64" s="414"/>
      <c r="C64" s="415"/>
      <c r="D64" s="416"/>
      <c r="E64" s="417"/>
      <c r="F64" s="417"/>
      <c r="H64" s="336"/>
    </row>
    <row r="65" spans="1:8" s="375" customFormat="1" ht="76.5">
      <c r="A65" s="262">
        <f>COUNT($A$1:A63)+1</f>
        <v>24</v>
      </c>
      <c r="B65" s="376" t="s">
        <v>201</v>
      </c>
      <c r="C65" s="418"/>
      <c r="D65" s="105"/>
      <c r="E65" s="183"/>
      <c r="F65" s="378"/>
      <c r="H65" s="336"/>
    </row>
    <row r="66" spans="1:8" s="375" customFormat="1" ht="14.25">
      <c r="A66" s="68"/>
      <c r="B66" s="419" t="s">
        <v>202</v>
      </c>
      <c r="C66" s="104" t="s">
        <v>30</v>
      </c>
      <c r="D66" s="105">
        <v>3</v>
      </c>
      <c r="E66" s="183"/>
      <c r="F66" s="379">
        <f>D66*E66</f>
        <v>0</v>
      </c>
      <c r="H66" s="336"/>
    </row>
    <row r="67" spans="1:8" s="375" customFormat="1">
      <c r="A67" s="68"/>
      <c r="B67" s="419"/>
      <c r="C67" s="104"/>
      <c r="D67" s="105"/>
      <c r="E67" s="183"/>
      <c r="F67" s="379"/>
      <c r="H67" s="336"/>
    </row>
    <row r="68" spans="1:8" s="375" customFormat="1" ht="76.5">
      <c r="A68" s="68">
        <f>COUNT($A$1:A67)+1</f>
        <v>25</v>
      </c>
      <c r="B68" s="376" t="s">
        <v>227</v>
      </c>
      <c r="C68" s="418"/>
      <c r="D68" s="105"/>
      <c r="E68" s="183"/>
      <c r="F68" s="378"/>
      <c r="H68" s="336"/>
    </row>
    <row r="69" spans="1:8" s="375" customFormat="1" ht="14.25">
      <c r="A69" s="68"/>
      <c r="B69" s="419" t="s">
        <v>228</v>
      </c>
      <c r="C69" s="104" t="s">
        <v>30</v>
      </c>
      <c r="D69" s="424">
        <v>89</v>
      </c>
      <c r="E69" s="183"/>
      <c r="F69" s="379">
        <f>D69*E69</f>
        <v>0</v>
      </c>
      <c r="H69" s="336"/>
    </row>
    <row r="70" spans="1:8" s="375" customFormat="1">
      <c r="A70" s="68"/>
      <c r="B70" s="419"/>
      <c r="C70" s="104"/>
      <c r="D70" s="105"/>
      <c r="E70" s="183"/>
      <c r="F70" s="379"/>
    </row>
    <row r="71" spans="1:8" s="375" customFormat="1" ht="31.5" customHeight="1">
      <c r="A71" s="68">
        <f>COUNT($A$1:A68)+1</f>
        <v>26</v>
      </c>
      <c r="B71" s="414" t="s">
        <v>203</v>
      </c>
      <c r="C71" s="415" t="s">
        <v>30</v>
      </c>
      <c r="D71" s="105">
        <v>40</v>
      </c>
      <c r="E71" s="183"/>
      <c r="F71" s="380">
        <f>D71*E71</f>
        <v>0</v>
      </c>
    </row>
    <row r="72" spans="1:8" s="375" customFormat="1">
      <c r="A72" s="68"/>
      <c r="B72" s="414"/>
      <c r="C72" s="415"/>
      <c r="D72" s="105"/>
      <c r="E72" s="183"/>
      <c r="F72" s="380"/>
    </row>
    <row r="73" spans="1:8" s="375" customFormat="1" ht="51">
      <c r="A73" s="68">
        <f>COUNT($A$1:A72)+1</f>
        <v>27</v>
      </c>
      <c r="B73" s="414" t="s">
        <v>204</v>
      </c>
      <c r="C73" s="415" t="s">
        <v>30</v>
      </c>
      <c r="D73" s="105">
        <v>40</v>
      </c>
      <c r="E73" s="183"/>
      <c r="F73" s="380">
        <f>D73*E73</f>
        <v>0</v>
      </c>
    </row>
    <row r="74" spans="1:8" s="375" customFormat="1">
      <c r="A74" s="262"/>
      <c r="B74" s="414"/>
      <c r="C74" s="415"/>
      <c r="D74" s="416"/>
      <c r="E74" s="417"/>
      <c r="F74" s="417"/>
    </row>
    <row r="75" spans="1:8" s="375" customFormat="1" ht="38.25">
      <c r="A75" s="354">
        <f>COUNT($A$1:A74)+1</f>
        <v>28</v>
      </c>
      <c r="B75" s="431" t="s">
        <v>205</v>
      </c>
      <c r="C75" s="415"/>
      <c r="D75" s="416"/>
      <c r="E75" s="417"/>
      <c r="F75" s="417"/>
      <c r="G75" s="287"/>
    </row>
    <row r="76" spans="1:8" s="375" customFormat="1">
      <c r="A76" s="354"/>
      <c r="B76" s="431" t="s">
        <v>237</v>
      </c>
      <c r="C76" s="98" t="s">
        <v>2</v>
      </c>
      <c r="D76" s="416">
        <v>4</v>
      </c>
      <c r="E76" s="436"/>
      <c r="F76" s="72">
        <f t="shared" ref="F76:F95" si="2">D76*E76</f>
        <v>0</v>
      </c>
      <c r="G76" s="287"/>
    </row>
    <row r="77" spans="1:8" s="375" customFormat="1">
      <c r="A77" s="354"/>
      <c r="B77" s="431" t="s">
        <v>238</v>
      </c>
      <c r="C77" s="98" t="s">
        <v>2</v>
      </c>
      <c r="D77" s="416">
        <v>2</v>
      </c>
      <c r="E77" s="436"/>
      <c r="F77" s="72">
        <f t="shared" si="2"/>
        <v>0</v>
      </c>
      <c r="G77" s="287"/>
    </row>
    <row r="78" spans="1:8" s="375" customFormat="1">
      <c r="A78" s="354"/>
      <c r="B78" s="435" t="s">
        <v>239</v>
      </c>
      <c r="C78" s="98" t="s">
        <v>2</v>
      </c>
      <c r="D78" s="416">
        <v>2</v>
      </c>
      <c r="E78" s="436"/>
      <c r="F78" s="72">
        <f t="shared" si="2"/>
        <v>0</v>
      </c>
    </row>
    <row r="79" spans="1:8" s="375" customFormat="1">
      <c r="A79" s="354"/>
      <c r="B79" s="435" t="s">
        <v>240</v>
      </c>
      <c r="C79" s="98" t="s">
        <v>2</v>
      </c>
      <c r="D79" s="416">
        <v>1</v>
      </c>
      <c r="E79" s="436"/>
      <c r="F79" s="72">
        <f t="shared" si="2"/>
        <v>0</v>
      </c>
    </row>
    <row r="80" spans="1:8" s="375" customFormat="1">
      <c r="A80" s="354"/>
      <c r="B80" s="435" t="s">
        <v>241</v>
      </c>
      <c r="C80" s="98" t="s">
        <v>2</v>
      </c>
      <c r="D80" s="416">
        <v>1</v>
      </c>
      <c r="E80" s="436"/>
      <c r="F80" s="72">
        <f t="shared" si="2"/>
        <v>0</v>
      </c>
    </row>
    <row r="81" spans="1:12" s="375" customFormat="1">
      <c r="A81" s="354"/>
      <c r="B81" s="435" t="s">
        <v>242</v>
      </c>
      <c r="C81" s="98" t="s">
        <v>2</v>
      </c>
      <c r="D81" s="416">
        <v>1</v>
      </c>
      <c r="E81" s="436"/>
      <c r="F81" s="72">
        <f t="shared" si="2"/>
        <v>0</v>
      </c>
    </row>
    <row r="82" spans="1:12" s="375" customFormat="1">
      <c r="A82" s="354"/>
      <c r="B82" s="435" t="s">
        <v>243</v>
      </c>
      <c r="C82" s="98" t="s">
        <v>2</v>
      </c>
      <c r="D82" s="416">
        <v>1</v>
      </c>
      <c r="E82" s="436"/>
      <c r="F82" s="72">
        <f t="shared" si="2"/>
        <v>0</v>
      </c>
    </row>
    <row r="83" spans="1:12" s="375" customFormat="1">
      <c r="A83" s="354"/>
      <c r="B83" s="435" t="s">
        <v>244</v>
      </c>
      <c r="C83" s="98" t="s">
        <v>2</v>
      </c>
      <c r="D83" s="416">
        <v>1</v>
      </c>
      <c r="E83" s="436"/>
      <c r="F83" s="72">
        <f t="shared" si="2"/>
        <v>0</v>
      </c>
    </row>
    <row r="84" spans="1:12" s="375" customFormat="1">
      <c r="A84" s="354"/>
      <c r="B84" s="422" t="s">
        <v>247</v>
      </c>
      <c r="C84" s="415" t="s">
        <v>2</v>
      </c>
      <c r="D84" s="416">
        <v>1</v>
      </c>
      <c r="E84" s="417"/>
      <c r="F84" s="72">
        <f t="shared" si="2"/>
        <v>0</v>
      </c>
    </row>
    <row r="85" spans="1:12" s="375" customFormat="1">
      <c r="A85" s="354"/>
      <c r="B85" s="435" t="s">
        <v>248</v>
      </c>
      <c r="C85" s="98" t="s">
        <v>2</v>
      </c>
      <c r="D85" s="416">
        <v>1</v>
      </c>
      <c r="E85" s="436"/>
      <c r="F85" s="72">
        <f t="shared" si="2"/>
        <v>0</v>
      </c>
    </row>
    <row r="86" spans="1:12" s="375" customFormat="1">
      <c r="A86" s="354"/>
      <c r="B86" s="435" t="s">
        <v>249</v>
      </c>
      <c r="C86" s="415" t="s">
        <v>2</v>
      </c>
      <c r="D86" s="416">
        <v>1</v>
      </c>
      <c r="E86" s="417"/>
      <c r="F86" s="72">
        <f t="shared" si="2"/>
        <v>0</v>
      </c>
    </row>
    <row r="87" spans="1:12" s="375" customFormat="1">
      <c r="A87" s="354"/>
      <c r="B87" s="435" t="s">
        <v>250</v>
      </c>
      <c r="C87" s="415" t="s">
        <v>2</v>
      </c>
      <c r="D87" s="416">
        <v>1</v>
      </c>
      <c r="E87" s="417"/>
      <c r="F87" s="72">
        <f t="shared" si="2"/>
        <v>0</v>
      </c>
    </row>
    <row r="88" spans="1:12" s="375" customFormat="1">
      <c r="A88" s="354"/>
      <c r="B88" s="435" t="s">
        <v>252</v>
      </c>
      <c r="C88" s="415" t="s">
        <v>2</v>
      </c>
      <c r="D88" s="416">
        <v>1</v>
      </c>
      <c r="E88" s="417"/>
      <c r="F88" s="72">
        <f t="shared" si="2"/>
        <v>0</v>
      </c>
    </row>
    <row r="89" spans="1:12" s="375" customFormat="1">
      <c r="A89" s="354"/>
      <c r="B89" s="435" t="s">
        <v>253</v>
      </c>
      <c r="C89" s="415" t="s">
        <v>2</v>
      </c>
      <c r="D89" s="416">
        <v>1</v>
      </c>
      <c r="E89" s="417"/>
      <c r="F89" s="72">
        <f t="shared" si="2"/>
        <v>0</v>
      </c>
    </row>
    <row r="90" spans="1:12" s="375" customFormat="1">
      <c r="A90" s="354"/>
      <c r="B90" s="435" t="s">
        <v>254</v>
      </c>
      <c r="C90" s="415" t="s">
        <v>2</v>
      </c>
      <c r="D90" s="416">
        <v>1</v>
      </c>
      <c r="E90" s="417"/>
      <c r="F90" s="72">
        <f t="shared" si="2"/>
        <v>0</v>
      </c>
    </row>
    <row r="91" spans="1:12" s="375" customFormat="1">
      <c r="A91" s="354"/>
      <c r="B91" s="435" t="s">
        <v>255</v>
      </c>
      <c r="C91" s="415" t="s">
        <v>2</v>
      </c>
      <c r="D91" s="416">
        <v>1</v>
      </c>
      <c r="E91" s="417"/>
      <c r="F91" s="72">
        <f t="shared" si="2"/>
        <v>0</v>
      </c>
    </row>
    <row r="92" spans="1:12" s="375" customFormat="1">
      <c r="A92" s="354"/>
      <c r="B92" s="435" t="s">
        <v>264</v>
      </c>
      <c r="C92" s="415" t="s">
        <v>2</v>
      </c>
      <c r="D92" s="416">
        <v>1</v>
      </c>
      <c r="E92" s="417"/>
      <c r="F92" s="72">
        <f t="shared" si="2"/>
        <v>0</v>
      </c>
    </row>
    <row r="93" spans="1:12" s="375" customFormat="1">
      <c r="A93" s="354"/>
      <c r="B93" s="435" t="s">
        <v>256</v>
      </c>
      <c r="C93" s="415" t="s">
        <v>2</v>
      </c>
      <c r="D93" s="416">
        <v>2</v>
      </c>
      <c r="E93" s="417"/>
      <c r="F93" s="72">
        <f t="shared" si="2"/>
        <v>0</v>
      </c>
    </row>
    <row r="94" spans="1:12" s="375" customFormat="1">
      <c r="A94" s="354"/>
      <c r="B94" s="435" t="s">
        <v>257</v>
      </c>
      <c r="C94" s="415" t="s">
        <v>2</v>
      </c>
      <c r="D94" s="416">
        <v>1</v>
      </c>
      <c r="E94" s="417"/>
      <c r="F94" s="72">
        <f t="shared" si="2"/>
        <v>0</v>
      </c>
    </row>
    <row r="95" spans="1:12" s="375" customFormat="1">
      <c r="A95" s="354"/>
      <c r="B95" s="435" t="s">
        <v>258</v>
      </c>
      <c r="C95" s="415" t="s">
        <v>2</v>
      </c>
      <c r="D95" s="416">
        <v>1</v>
      </c>
      <c r="E95" s="417"/>
      <c r="F95" s="72">
        <f t="shared" si="2"/>
        <v>0</v>
      </c>
      <c r="H95" s="442"/>
      <c r="I95" s="442"/>
      <c r="J95" s="442"/>
      <c r="K95" s="442"/>
      <c r="L95" s="442"/>
    </row>
    <row r="96" spans="1:12" s="375" customFormat="1">
      <c r="A96" s="354"/>
      <c r="B96" s="435" t="s">
        <v>259</v>
      </c>
      <c r="C96" s="98" t="s">
        <v>2</v>
      </c>
      <c r="D96" s="416">
        <v>4</v>
      </c>
      <c r="E96" s="436"/>
      <c r="F96" s="72">
        <f t="shared" ref="F96" si="3">D96*E96</f>
        <v>0</v>
      </c>
      <c r="H96" s="442"/>
      <c r="I96" s="442"/>
      <c r="J96" s="442"/>
      <c r="K96" s="442"/>
      <c r="L96" s="442"/>
    </row>
    <row r="97" spans="1:12" s="375" customFormat="1">
      <c r="A97" s="354"/>
      <c r="B97" s="435" t="s">
        <v>206</v>
      </c>
      <c r="C97" s="98" t="s">
        <v>2</v>
      </c>
      <c r="D97" s="416">
        <v>2</v>
      </c>
      <c r="E97" s="436"/>
      <c r="F97" s="72">
        <f t="shared" ref="F97" si="4">D97*E97</f>
        <v>0</v>
      </c>
    </row>
    <row r="98" spans="1:12" s="375" customFormat="1">
      <c r="A98" s="354"/>
      <c r="B98" s="435"/>
      <c r="C98" s="98"/>
      <c r="D98" s="416"/>
      <c r="E98" s="436"/>
      <c r="F98" s="72"/>
    </row>
    <row r="99" spans="1:12" s="395" customFormat="1" ht="51">
      <c r="A99" s="354">
        <f>COUNT($A$1:A87)+1</f>
        <v>29</v>
      </c>
      <c r="B99" s="431" t="s">
        <v>245</v>
      </c>
      <c r="C99" s="445"/>
      <c r="D99" s="446"/>
      <c r="E99" s="447"/>
      <c r="F99" s="72"/>
    </row>
    <row r="100" spans="1:12" s="395" customFormat="1">
      <c r="A100" s="354"/>
      <c r="B100" s="431" t="s">
        <v>246</v>
      </c>
      <c r="C100" s="445" t="s">
        <v>2</v>
      </c>
      <c r="D100" s="446">
        <v>1</v>
      </c>
      <c r="E100" s="447"/>
      <c r="F100" s="72">
        <f>D100*E100</f>
        <v>0</v>
      </c>
    </row>
    <row r="101" spans="1:12" s="395" customFormat="1">
      <c r="A101" s="354"/>
      <c r="B101" s="431" t="s">
        <v>251</v>
      </c>
      <c r="C101" s="445" t="s">
        <v>2</v>
      </c>
      <c r="D101" s="446">
        <v>2</v>
      </c>
      <c r="E101" s="447"/>
      <c r="F101" s="72">
        <f>D101*E101</f>
        <v>0</v>
      </c>
    </row>
    <row r="102" spans="1:12" s="375" customFormat="1">
      <c r="A102" s="354"/>
      <c r="B102" s="435"/>
      <c r="C102" s="98"/>
      <c r="D102" s="416"/>
      <c r="E102" s="436"/>
      <c r="F102" s="72"/>
      <c r="G102" s="381"/>
    </row>
    <row r="103" spans="1:12" s="375" customFormat="1" ht="192" customHeight="1">
      <c r="A103" s="262">
        <f>COUNT($A$1:B102)+1</f>
        <v>30</v>
      </c>
      <c r="B103" s="69" t="s">
        <v>207</v>
      </c>
      <c r="C103" s="415" t="s">
        <v>2</v>
      </c>
      <c r="D103" s="416">
        <v>1</v>
      </c>
      <c r="E103" s="417"/>
      <c r="F103" s="417">
        <f>D103*E103</f>
        <v>0</v>
      </c>
      <c r="G103" s="381"/>
    </row>
    <row r="104" spans="1:12" s="423" customFormat="1">
      <c r="A104" s="354"/>
      <c r="C104" s="415"/>
      <c r="D104" s="416"/>
      <c r="E104" s="417"/>
      <c r="F104" s="417"/>
      <c r="G104" s="422"/>
    </row>
    <row r="105" spans="1:12" s="375" customFormat="1" ht="89.25">
      <c r="A105" s="262">
        <f>COUNT($A$1:B104)+1</f>
        <v>31</v>
      </c>
      <c r="B105" s="69" t="s">
        <v>208</v>
      </c>
      <c r="C105" s="415" t="s">
        <v>2</v>
      </c>
      <c r="D105" s="416">
        <v>2</v>
      </c>
      <c r="E105" s="417"/>
      <c r="F105" s="417">
        <f>D105*E105</f>
        <v>0</v>
      </c>
      <c r="G105" s="381"/>
      <c r="H105" s="440"/>
      <c r="I105" s="441"/>
      <c r="J105" s="441"/>
      <c r="K105" s="444"/>
      <c r="L105" s="444"/>
    </row>
    <row r="106" spans="1:12" s="375" customFormat="1">
      <c r="A106" s="354"/>
      <c r="B106" s="435"/>
      <c r="C106" s="98"/>
      <c r="D106" s="416"/>
      <c r="E106" s="436"/>
      <c r="F106" s="72"/>
      <c r="G106" s="381"/>
      <c r="H106" s="440"/>
      <c r="I106" s="444"/>
      <c r="J106" s="444"/>
      <c r="K106" s="444"/>
      <c r="L106" s="444"/>
    </row>
    <row r="107" spans="1:12" s="375" customFormat="1" ht="63.75">
      <c r="A107" s="262">
        <f>COUNT($A$1:B106)+1</f>
        <v>32</v>
      </c>
      <c r="B107" s="385" t="s">
        <v>235</v>
      </c>
      <c r="C107" s="372"/>
      <c r="D107" s="373"/>
      <c r="E107" s="374"/>
      <c r="F107" s="374"/>
      <c r="G107" s="381"/>
      <c r="H107" s="440"/>
      <c r="I107" s="441"/>
      <c r="J107" s="441"/>
      <c r="K107" s="441"/>
      <c r="L107" s="441"/>
    </row>
    <row r="108" spans="1:12" s="375" customFormat="1">
      <c r="A108" s="262"/>
      <c r="B108" s="383" t="s">
        <v>210</v>
      </c>
      <c r="C108" s="372" t="s">
        <v>2</v>
      </c>
      <c r="D108" s="373">
        <v>2</v>
      </c>
      <c r="E108" s="374"/>
      <c r="F108" s="374">
        <f>D108*E108</f>
        <v>0</v>
      </c>
      <c r="G108" s="381"/>
      <c r="H108" s="440"/>
      <c r="I108" s="441"/>
      <c r="J108" s="441"/>
      <c r="K108" s="441"/>
      <c r="L108" s="441"/>
    </row>
    <row r="109" spans="1:12" s="375" customFormat="1">
      <c r="A109" s="262"/>
      <c r="B109" s="383" t="s">
        <v>234</v>
      </c>
      <c r="C109" s="372" t="s">
        <v>2</v>
      </c>
      <c r="D109" s="373">
        <v>1</v>
      </c>
      <c r="E109" s="374"/>
      <c r="F109" s="374">
        <f>D109*E109</f>
        <v>0</v>
      </c>
      <c r="G109" s="381"/>
      <c r="H109" s="440"/>
      <c r="I109" s="441"/>
      <c r="J109" s="441"/>
      <c r="K109" s="441"/>
      <c r="L109" s="441"/>
    </row>
    <row r="110" spans="1:12" s="375" customFormat="1">
      <c r="A110" s="354"/>
      <c r="B110" s="435"/>
      <c r="C110" s="98"/>
      <c r="D110" s="416"/>
      <c r="E110" s="436"/>
      <c r="F110" s="72"/>
      <c r="G110" s="381"/>
      <c r="H110" s="443"/>
      <c r="I110" s="444"/>
      <c r="J110" s="444"/>
      <c r="K110" s="444"/>
      <c r="L110" s="444"/>
    </row>
    <row r="111" spans="1:12" s="375" customFormat="1" ht="88.5" customHeight="1">
      <c r="A111" s="262">
        <f>COUNT($A$1:A107)+1</f>
        <v>33</v>
      </c>
      <c r="B111" s="69" t="s">
        <v>209</v>
      </c>
      <c r="C111" s="423"/>
      <c r="D111" s="423"/>
      <c r="E111" s="423"/>
      <c r="F111" s="423"/>
      <c r="G111" s="381"/>
      <c r="H111" s="443"/>
      <c r="I111" s="444"/>
      <c r="J111" s="444"/>
      <c r="K111" s="444"/>
      <c r="L111" s="444"/>
    </row>
    <row r="112" spans="1:12" s="375" customFormat="1">
      <c r="A112" s="262"/>
      <c r="B112" s="421" t="s">
        <v>210</v>
      </c>
      <c r="C112" s="415" t="s">
        <v>2</v>
      </c>
      <c r="D112" s="416">
        <v>1</v>
      </c>
      <c r="E112" s="417"/>
      <c r="F112" s="417">
        <f>D112*E112</f>
        <v>0</v>
      </c>
      <c r="G112" s="381"/>
      <c r="H112" s="443"/>
      <c r="I112" s="444"/>
      <c r="J112" s="444"/>
      <c r="K112" s="444"/>
      <c r="L112" s="444"/>
    </row>
    <row r="113" spans="1:12" s="375" customFormat="1">
      <c r="A113" s="262"/>
      <c r="B113" s="421" t="s">
        <v>234</v>
      </c>
      <c r="C113" s="415" t="s">
        <v>2</v>
      </c>
      <c r="D113" s="416">
        <v>1</v>
      </c>
      <c r="E113" s="417"/>
      <c r="F113" s="417">
        <f>D113*E113</f>
        <v>0</v>
      </c>
      <c r="G113" s="381"/>
      <c r="H113" s="443"/>
      <c r="I113" s="444"/>
      <c r="J113" s="444"/>
      <c r="K113" s="444"/>
      <c r="L113" s="444"/>
    </row>
    <row r="114" spans="1:12" s="375" customFormat="1">
      <c r="A114" s="354"/>
      <c r="B114" s="420"/>
      <c r="C114" s="415"/>
      <c r="D114" s="416"/>
      <c r="E114" s="417"/>
      <c r="F114" s="417"/>
      <c r="H114" s="440"/>
      <c r="I114" s="441"/>
      <c r="J114" s="441"/>
      <c r="K114" s="441"/>
      <c r="L114" s="441"/>
    </row>
    <row r="115" spans="1:12" s="375" customFormat="1" ht="63.75">
      <c r="A115" s="262">
        <f>COUNT($A$1:A113)+1</f>
        <v>34</v>
      </c>
      <c r="B115" s="382" t="s">
        <v>236</v>
      </c>
      <c r="C115" s="285" t="s">
        <v>2</v>
      </c>
      <c r="D115" s="437">
        <v>1</v>
      </c>
      <c r="E115" s="438"/>
      <c r="F115" s="439">
        <f>D115*E115</f>
        <v>0</v>
      </c>
      <c r="H115" s="440"/>
      <c r="I115" s="441"/>
      <c r="J115" s="441"/>
      <c r="K115" s="444"/>
      <c r="L115" s="444"/>
    </row>
    <row r="116" spans="1:12" s="375" customFormat="1">
      <c r="A116" s="354"/>
      <c r="B116" s="420"/>
      <c r="C116" s="415"/>
      <c r="D116" s="416"/>
      <c r="E116" s="417"/>
      <c r="F116" s="417"/>
    </row>
    <row r="117" spans="1:12" s="375" customFormat="1" ht="25.5">
      <c r="A117" s="262">
        <f>COUNT($A$1:A115)+1</f>
        <v>35</v>
      </c>
      <c r="B117" s="382" t="s">
        <v>260</v>
      </c>
      <c r="C117" s="285" t="s">
        <v>2</v>
      </c>
      <c r="D117" s="437">
        <v>1</v>
      </c>
      <c r="E117" s="438"/>
      <c r="F117" s="439">
        <f>D117*E117</f>
        <v>0</v>
      </c>
    </row>
    <row r="118" spans="1:12" s="375" customFormat="1">
      <c r="A118" s="262"/>
      <c r="B118" s="382"/>
      <c r="C118" s="285"/>
      <c r="D118" s="437"/>
      <c r="E118" s="438"/>
      <c r="F118" s="439"/>
    </row>
    <row r="119" spans="1:12" s="375" customFormat="1" ht="41.25" customHeight="1">
      <c r="A119" s="262">
        <f>COUNT($A$1:A117)+1</f>
        <v>36</v>
      </c>
      <c r="B119" s="382" t="s">
        <v>263</v>
      </c>
      <c r="C119" s="285" t="s">
        <v>2</v>
      </c>
      <c r="D119" s="437">
        <v>1</v>
      </c>
      <c r="E119" s="438"/>
      <c r="F119" s="439">
        <f>D119*E119</f>
        <v>0</v>
      </c>
    </row>
    <row r="120" spans="1:12" s="375" customFormat="1">
      <c r="A120" s="354"/>
      <c r="B120" s="420"/>
      <c r="C120" s="415"/>
      <c r="D120" s="416"/>
      <c r="E120" s="417"/>
      <c r="F120" s="417"/>
    </row>
    <row r="121" spans="1:12" s="375" customFormat="1" ht="51">
      <c r="A121" s="262">
        <f>COUNT($A$1:A117)+1</f>
        <v>36</v>
      </c>
      <c r="B121" s="382" t="s">
        <v>261</v>
      </c>
      <c r="C121" s="285" t="s">
        <v>2</v>
      </c>
      <c r="D121" s="437">
        <v>1</v>
      </c>
      <c r="E121" s="438"/>
      <c r="F121" s="439">
        <f>D121*E121</f>
        <v>0</v>
      </c>
    </row>
    <row r="122" spans="1:12" s="375" customFormat="1">
      <c r="A122" s="354"/>
      <c r="B122" s="420"/>
      <c r="C122" s="415"/>
      <c r="D122" s="416"/>
      <c r="E122" s="417"/>
      <c r="F122" s="417"/>
    </row>
    <row r="123" spans="1:12" s="375" customFormat="1" ht="38.25">
      <c r="A123" s="262">
        <f>COUNT($A$1:A121)+1</f>
        <v>38</v>
      </c>
      <c r="B123" s="382" t="s">
        <v>262</v>
      </c>
      <c r="C123" s="285" t="s">
        <v>2</v>
      </c>
      <c r="D123" s="437">
        <v>1</v>
      </c>
      <c r="E123" s="438"/>
      <c r="F123" s="439">
        <f>D123*E123</f>
        <v>0</v>
      </c>
    </row>
    <row r="124" spans="1:12" s="375" customFormat="1">
      <c r="A124" s="354"/>
      <c r="B124" s="420"/>
      <c r="C124" s="415"/>
      <c r="D124" s="416"/>
      <c r="E124" s="417"/>
      <c r="F124" s="417"/>
    </row>
    <row r="125" spans="1:12" s="375" customFormat="1" ht="76.5">
      <c r="A125" s="173">
        <f>COUNT($A$1:A115)+1</f>
        <v>35</v>
      </c>
      <c r="B125" s="420" t="s">
        <v>211</v>
      </c>
      <c r="C125" s="415" t="s">
        <v>2</v>
      </c>
      <c r="D125" s="105">
        <v>8</v>
      </c>
      <c r="E125" s="183"/>
      <c r="F125" s="380">
        <f>D125*E125</f>
        <v>0</v>
      </c>
    </row>
    <row r="126" spans="1:12" s="375" customFormat="1">
      <c r="A126" s="173"/>
      <c r="B126" s="420"/>
      <c r="C126" s="415"/>
      <c r="D126" s="105"/>
      <c r="E126" s="183"/>
      <c r="F126" s="380"/>
      <c r="G126" s="381"/>
    </row>
    <row r="127" spans="1:12" s="375" customFormat="1" ht="76.5">
      <c r="A127" s="68">
        <f>COUNT($A$1:A125)+1</f>
        <v>40</v>
      </c>
      <c r="B127" s="420" t="s">
        <v>212</v>
      </c>
      <c r="C127" s="415" t="s">
        <v>2</v>
      </c>
      <c r="D127" s="105">
        <v>2</v>
      </c>
      <c r="E127" s="183"/>
      <c r="F127" s="380">
        <f>D127*E127</f>
        <v>0</v>
      </c>
      <c r="G127" s="381"/>
    </row>
    <row r="128" spans="1:12" s="375" customFormat="1">
      <c r="A128" s="68"/>
      <c r="B128" s="420"/>
      <c r="C128" s="415"/>
      <c r="D128" s="105"/>
      <c r="E128" s="183"/>
      <c r="F128" s="380"/>
      <c r="G128" s="381"/>
    </row>
    <row r="129" spans="1:7" s="375" customFormat="1" ht="76.5">
      <c r="A129" s="68">
        <f>COUNT($A$1:A128)+1</f>
        <v>41</v>
      </c>
      <c r="B129" s="384" t="s">
        <v>232</v>
      </c>
      <c r="C129" s="372" t="s">
        <v>2</v>
      </c>
      <c r="D129" s="377">
        <v>6</v>
      </c>
      <c r="E129" s="348"/>
      <c r="F129" s="380">
        <f>D129*E129</f>
        <v>0</v>
      </c>
      <c r="G129" s="381"/>
    </row>
    <row r="130" spans="1:7" s="423" customFormat="1">
      <c r="A130" s="262"/>
      <c r="B130" s="421"/>
      <c r="C130" s="415"/>
      <c r="D130" s="416"/>
      <c r="E130" s="417"/>
      <c r="F130" s="417"/>
      <c r="G130" s="422"/>
    </row>
    <row r="131" spans="1:7" s="375" customFormat="1" ht="38.25">
      <c r="A131" s="354">
        <f>COUNT($A$1:A130)+1</f>
        <v>42</v>
      </c>
      <c r="B131" s="420" t="s">
        <v>213</v>
      </c>
      <c r="C131" s="415" t="s">
        <v>30</v>
      </c>
      <c r="D131" s="416">
        <f>D63+D66+D69+D73</f>
        <v>230</v>
      </c>
      <c r="E131" s="417"/>
      <c r="F131" s="417">
        <f>+D131*E131</f>
        <v>0</v>
      </c>
    </row>
    <row r="132" spans="1:7" s="375" customFormat="1">
      <c r="A132" s="354"/>
      <c r="B132" s="420"/>
      <c r="C132" s="415"/>
      <c r="D132" s="416"/>
      <c r="E132" s="417"/>
      <c r="F132" s="417"/>
    </row>
    <row r="133" spans="1:7" s="375" customFormat="1" ht="38.25">
      <c r="A133" s="354">
        <f>COUNT($A$1:A131)+1</f>
        <v>43</v>
      </c>
      <c r="B133" s="420" t="s">
        <v>214</v>
      </c>
      <c r="C133" s="415" t="s">
        <v>176</v>
      </c>
      <c r="D133" s="416">
        <v>5</v>
      </c>
      <c r="E133" s="417"/>
      <c r="F133" s="417">
        <f>SUM(F63:F131)*D133/100</f>
        <v>0</v>
      </c>
    </row>
    <row r="134" spans="1:7" s="287" customFormat="1">
      <c r="A134" s="262"/>
      <c r="B134" s="385"/>
      <c r="C134" s="418"/>
      <c r="D134" s="104"/>
      <c r="E134" s="425"/>
      <c r="F134" s="254"/>
    </row>
    <row r="135" spans="1:7" s="287" customFormat="1">
      <c r="A135" s="262"/>
      <c r="B135" s="426"/>
      <c r="C135" s="98"/>
      <c r="D135" s="104"/>
      <c r="E135" s="72" t="s">
        <v>215</v>
      </c>
      <c r="F135" s="427">
        <f>SUM(F63:F134)</f>
        <v>0</v>
      </c>
    </row>
    <row r="136" spans="1:7" s="287" customFormat="1">
      <c r="A136" s="262"/>
      <c r="B136" s="421"/>
      <c r="C136" s="386"/>
      <c r="D136" s="104"/>
      <c r="E136" s="425"/>
      <c r="F136" s="254"/>
    </row>
    <row r="137" spans="1:7" s="287" customFormat="1">
      <c r="A137" s="325" t="s">
        <v>13</v>
      </c>
      <c r="B137" s="97" t="s">
        <v>216</v>
      </c>
      <c r="C137" s="386"/>
      <c r="D137" s="104"/>
      <c r="E137" s="425"/>
      <c r="F137" s="254"/>
    </row>
    <row r="138" spans="1:7" s="287" customFormat="1">
      <c r="A138" s="262"/>
      <c r="B138" s="97"/>
      <c r="C138" s="386"/>
      <c r="D138" s="104"/>
      <c r="E138" s="425"/>
      <c r="F138" s="254"/>
    </row>
    <row r="139" spans="1:7" s="375" customFormat="1" ht="25.5">
      <c r="A139" s="354">
        <f>COUNT($A$1:A138)+1</f>
        <v>44</v>
      </c>
      <c r="B139" s="428" t="s">
        <v>217</v>
      </c>
      <c r="C139" s="415" t="s">
        <v>2</v>
      </c>
      <c r="D139" s="416">
        <v>8</v>
      </c>
      <c r="E139" s="417"/>
      <c r="F139" s="417">
        <f>+D139*E139</f>
        <v>0</v>
      </c>
    </row>
    <row r="140" spans="1:7" s="375" customFormat="1">
      <c r="A140" s="354"/>
      <c r="B140" s="429"/>
      <c r="C140" s="415"/>
      <c r="D140" s="416"/>
      <c r="E140" s="417"/>
      <c r="F140" s="417"/>
    </row>
    <row r="141" spans="1:7" s="375" customFormat="1" ht="63.75">
      <c r="A141" s="354">
        <f>COUNT($A$1:A139)+1</f>
        <v>45</v>
      </c>
      <c r="B141" s="428" t="s">
        <v>233</v>
      </c>
      <c r="C141" s="415" t="s">
        <v>30</v>
      </c>
      <c r="D141" s="416">
        <v>20</v>
      </c>
      <c r="E141" s="417"/>
      <c r="F141" s="417">
        <f>+D141*E141</f>
        <v>0</v>
      </c>
    </row>
    <row r="142" spans="1:7" s="375" customFormat="1">
      <c r="A142" s="354"/>
      <c r="B142" s="429"/>
      <c r="C142" s="415"/>
      <c r="D142" s="416"/>
      <c r="E142" s="417"/>
      <c r="F142" s="417"/>
    </row>
    <row r="143" spans="1:7" s="375" customFormat="1" ht="51">
      <c r="A143" s="354">
        <f>COUNT($A$1:A141)+1</f>
        <v>46</v>
      </c>
      <c r="B143" s="430" t="s">
        <v>218</v>
      </c>
      <c r="C143" s="415" t="s">
        <v>30</v>
      </c>
      <c r="D143" s="416">
        <v>60</v>
      </c>
      <c r="E143" s="417"/>
      <c r="F143" s="417">
        <f>+D143*E143</f>
        <v>0</v>
      </c>
    </row>
    <row r="144" spans="1:7" s="375" customFormat="1">
      <c r="A144" s="354"/>
      <c r="B144" s="429"/>
      <c r="C144" s="415"/>
      <c r="D144" s="416"/>
      <c r="E144" s="417"/>
      <c r="F144" s="417"/>
    </row>
    <row r="145" spans="1:10" s="375" customFormat="1" ht="51">
      <c r="A145" s="354">
        <f>COUNT($A$1:A143)+1</f>
        <v>47</v>
      </c>
      <c r="B145" s="431" t="s">
        <v>219</v>
      </c>
      <c r="C145" s="415" t="s">
        <v>2</v>
      </c>
      <c r="D145" s="416">
        <v>1</v>
      </c>
      <c r="E145" s="417"/>
      <c r="F145" s="417">
        <f>D145*E145</f>
        <v>0</v>
      </c>
    </row>
    <row r="146" spans="1:10" s="375" customFormat="1">
      <c r="A146" s="354"/>
      <c r="B146" s="431"/>
      <c r="C146" s="415"/>
      <c r="D146" s="416"/>
      <c r="E146" s="417"/>
      <c r="F146" s="417"/>
    </row>
    <row r="147" spans="1:10" s="375" customFormat="1" ht="76.5">
      <c r="A147" s="354">
        <f>COUNT($A$1:A146)+1</f>
        <v>48</v>
      </c>
      <c r="B147" s="432" t="s">
        <v>220</v>
      </c>
      <c r="C147" s="415" t="s">
        <v>2</v>
      </c>
      <c r="D147" s="433">
        <v>8</v>
      </c>
      <c r="E147" s="417"/>
      <c r="F147" s="417">
        <f>D147*E147</f>
        <v>0</v>
      </c>
    </row>
    <row r="148" spans="1:10" s="375" customFormat="1">
      <c r="A148" s="354"/>
      <c r="B148" s="431"/>
      <c r="C148" s="415"/>
      <c r="D148" s="433"/>
      <c r="E148" s="417"/>
      <c r="F148" s="417"/>
    </row>
    <row r="149" spans="1:10" s="375" customFormat="1" ht="51">
      <c r="A149" s="354">
        <f>COUNT($A$1:A148)+1</f>
        <v>49</v>
      </c>
      <c r="B149" s="431" t="s">
        <v>221</v>
      </c>
      <c r="C149" s="415" t="s">
        <v>18</v>
      </c>
      <c r="D149" s="433">
        <v>1</v>
      </c>
      <c r="E149" s="417"/>
      <c r="F149" s="417">
        <f>D149*E149</f>
        <v>0</v>
      </c>
    </row>
    <row r="150" spans="1:10" s="375" customFormat="1">
      <c r="A150" s="354"/>
      <c r="B150" s="431"/>
      <c r="C150" s="415"/>
      <c r="D150" s="416"/>
      <c r="E150" s="417"/>
      <c r="F150" s="417"/>
    </row>
    <row r="151" spans="1:10" s="375" customFormat="1" ht="38.25" customHeight="1">
      <c r="A151" s="354">
        <f>COUNT($A$1:A150)+1</f>
        <v>50</v>
      </c>
      <c r="B151" s="431" t="s">
        <v>222</v>
      </c>
      <c r="C151" s="415" t="s">
        <v>30</v>
      </c>
      <c r="D151" s="416">
        <f>D131</f>
        <v>230</v>
      </c>
      <c r="E151" s="417"/>
      <c r="F151" s="417">
        <f>D151*E151</f>
        <v>0</v>
      </c>
      <c r="H151" s="336"/>
    </row>
    <row r="152" spans="1:10" s="375" customFormat="1">
      <c r="A152" s="220"/>
      <c r="B152" s="387"/>
      <c r="C152" s="415"/>
      <c r="D152" s="416"/>
      <c r="E152" s="417"/>
      <c r="F152" s="417"/>
      <c r="H152" s="336"/>
    </row>
    <row r="153" spans="1:10" s="375" customFormat="1" ht="25.5">
      <c r="A153" s="354">
        <f>COUNT($A$1:A152)+1</f>
        <v>51</v>
      </c>
      <c r="B153" s="431" t="s">
        <v>223</v>
      </c>
      <c r="C153" s="415" t="s">
        <v>30</v>
      </c>
      <c r="D153" s="416">
        <f>D151</f>
        <v>230</v>
      </c>
      <c r="E153" s="417"/>
      <c r="F153" s="417">
        <f>D153*E153</f>
        <v>0</v>
      </c>
      <c r="H153" s="336"/>
    </row>
    <row r="154" spans="1:10" s="375" customFormat="1">
      <c r="A154" s="354"/>
      <c r="B154" s="431"/>
      <c r="C154" s="98"/>
      <c r="D154" s="434"/>
      <c r="E154" s="72"/>
      <c r="F154" s="72"/>
      <c r="H154" s="336"/>
    </row>
    <row r="155" spans="1:10" s="287" customFormat="1">
      <c r="A155" s="262"/>
      <c r="B155" s="431"/>
      <c r="C155" s="98"/>
      <c r="D155" s="104"/>
      <c r="E155" s="72"/>
      <c r="F155" s="72"/>
    </row>
    <row r="156" spans="1:10" s="287" customFormat="1">
      <c r="A156" s="89"/>
      <c r="B156" s="426"/>
      <c r="C156" s="98"/>
      <c r="D156" s="104"/>
      <c r="E156" s="72" t="s">
        <v>224</v>
      </c>
      <c r="F156" s="427">
        <f>SUM(F137:F155)</f>
        <v>0</v>
      </c>
    </row>
    <row r="157" spans="1:10" s="287" customFormat="1">
      <c r="A157" s="226"/>
      <c r="B157" s="226"/>
      <c r="C157" s="418"/>
      <c r="D157" s="104"/>
      <c r="E157" s="226"/>
      <c r="F157" s="226"/>
    </row>
    <row r="158" spans="1:10" s="21" customFormat="1">
      <c r="A158" s="368" t="s">
        <v>225</v>
      </c>
      <c r="B158" s="97" t="s">
        <v>60</v>
      </c>
      <c r="C158" s="98"/>
      <c r="D158" s="130">
        <v>0.1</v>
      </c>
      <c r="E158" s="73"/>
      <c r="F158" s="131">
        <f>(F50+F59+F135+F156)*D158</f>
        <v>0</v>
      </c>
    </row>
    <row r="159" spans="1:10">
      <c r="A159" s="132"/>
      <c r="B159" s="133"/>
      <c r="C159" s="125"/>
      <c r="D159" s="126"/>
      <c r="E159" s="106"/>
      <c r="F159" s="106"/>
      <c r="J159" s="335"/>
    </row>
    <row r="160" spans="1:10">
      <c r="A160" s="132"/>
      <c r="B160" s="133"/>
      <c r="C160" s="125"/>
      <c r="D160" s="411"/>
      <c r="E160" s="153"/>
      <c r="F160" s="153"/>
    </row>
    <row r="161" spans="1:6">
      <c r="A161" s="96"/>
      <c r="B161" s="230" t="s">
        <v>26</v>
      </c>
      <c r="C161" s="125"/>
      <c r="D161" s="126"/>
      <c r="E161" s="106"/>
      <c r="F161" s="106"/>
    </row>
    <row r="162" spans="1:6">
      <c r="A162" s="132" t="s">
        <v>10</v>
      </c>
      <c r="B162" s="133" t="str">
        <f>+B5</f>
        <v>GRADBENA DELA</v>
      </c>
      <c r="C162" s="125"/>
      <c r="D162" s="390"/>
      <c r="E162" s="106"/>
      <c r="F162" s="106">
        <f>+F50</f>
        <v>0</v>
      </c>
    </row>
    <row r="163" spans="1:6">
      <c r="A163" s="132" t="s">
        <v>11</v>
      </c>
      <c r="B163" s="133" t="str">
        <f>B52</f>
        <v>SPODNJI in ZGORNJI USTROJ</v>
      </c>
      <c r="C163" s="125"/>
      <c r="D163" s="390"/>
      <c r="E163" s="106"/>
      <c r="F163" s="106">
        <f>F59</f>
        <v>0</v>
      </c>
    </row>
    <row r="164" spans="1:6">
      <c r="A164" s="132" t="s">
        <v>12</v>
      </c>
      <c r="B164" s="69" t="str">
        <f>+B61</f>
        <v>VODOVODNI MATERIAL</v>
      </c>
      <c r="C164" s="125"/>
      <c r="D164" s="231"/>
      <c r="E164" s="106"/>
      <c r="F164" s="106">
        <f>+F135</f>
        <v>0</v>
      </c>
    </row>
    <row r="165" spans="1:6">
      <c r="A165" s="132" t="s">
        <v>13</v>
      </c>
      <c r="B165" s="69" t="str">
        <f>+B137</f>
        <v>MONTAŽNA DELA</v>
      </c>
      <c r="C165" s="125"/>
      <c r="D165" s="390"/>
      <c r="E165" s="106"/>
      <c r="F165" s="106">
        <f>+F156</f>
        <v>0</v>
      </c>
    </row>
    <row r="166" spans="1:6">
      <c r="A166" s="132" t="s">
        <v>225</v>
      </c>
      <c r="B166" s="138" t="str">
        <f>+B158</f>
        <v xml:space="preserve">DODATNA IN NEPREDVIDENA DELA </v>
      </c>
      <c r="C166" s="139"/>
      <c r="D166" s="140"/>
      <c r="E166" s="141"/>
      <c r="F166" s="141">
        <f>+F158</f>
        <v>0</v>
      </c>
    </row>
    <row r="167" spans="1:6">
      <c r="A167" s="132"/>
      <c r="B167" s="142" t="s">
        <v>229</v>
      </c>
      <c r="C167" s="143"/>
      <c r="D167" s="232"/>
      <c r="E167" s="145"/>
      <c r="F167" s="146">
        <f>SUM(F162:F166)</f>
        <v>0</v>
      </c>
    </row>
    <row r="168" spans="1:6">
      <c r="A168" s="2"/>
      <c r="B168" s="3"/>
      <c r="C168" s="4"/>
      <c r="D168" s="393"/>
      <c r="E168" s="394"/>
      <c r="F168" s="394"/>
    </row>
    <row r="169" spans="1:6">
      <c r="A169" s="389"/>
      <c r="B169" s="24"/>
      <c r="C169" s="23"/>
      <c r="D169" s="362"/>
      <c r="E169" s="363"/>
      <c r="F169" s="363"/>
    </row>
    <row r="170" spans="1:6">
      <c r="A170" s="389"/>
      <c r="B170" s="24"/>
      <c r="C170" s="23"/>
      <c r="D170" s="362"/>
      <c r="E170" s="363"/>
      <c r="F170" s="363"/>
    </row>
    <row r="171" spans="1:6">
      <c r="A171" s="389"/>
      <c r="B171" s="24"/>
      <c r="C171" s="23"/>
      <c r="D171" s="362"/>
      <c r="E171" s="363"/>
      <c r="F171" s="363"/>
    </row>
    <row r="172" spans="1:6">
      <c r="A172" s="389"/>
      <c r="B172" s="24"/>
      <c r="C172" s="23"/>
      <c r="D172" s="362"/>
      <c r="E172" s="363"/>
      <c r="F172" s="363"/>
    </row>
    <row r="173" spans="1:6">
      <c r="A173" s="389"/>
      <c r="B173" s="24"/>
      <c r="C173" s="23"/>
      <c r="D173" s="362"/>
      <c r="E173" s="363"/>
      <c r="F173" s="363"/>
    </row>
    <row r="174" spans="1:6">
      <c r="A174" s="389"/>
      <c r="B174" s="24"/>
      <c r="C174" s="23"/>
      <c r="D174" s="362"/>
      <c r="E174" s="363"/>
      <c r="F174" s="363"/>
    </row>
    <row r="175" spans="1:6">
      <c r="A175" s="389"/>
      <c r="B175" s="24"/>
      <c r="C175" s="23"/>
      <c r="D175" s="362"/>
      <c r="E175" s="363"/>
      <c r="F175" s="363"/>
    </row>
    <row r="176" spans="1:6">
      <c r="A176" s="389"/>
      <c r="B176" s="24"/>
      <c r="C176" s="23"/>
      <c r="D176" s="362"/>
      <c r="E176" s="363"/>
      <c r="F176" s="363"/>
    </row>
    <row r="177" spans="1:6">
      <c r="A177" s="389"/>
      <c r="B177" s="24"/>
      <c r="C177" s="23"/>
      <c r="D177" s="362"/>
      <c r="E177" s="363"/>
      <c r="F177" s="363"/>
    </row>
    <row r="178" spans="1:6">
      <c r="A178" s="389"/>
      <c r="B178" s="24"/>
      <c r="C178" s="23"/>
      <c r="D178" s="362"/>
      <c r="E178" s="363"/>
      <c r="F178" s="363"/>
    </row>
    <row r="179" spans="1:6">
      <c r="A179" s="389"/>
      <c r="B179" s="24"/>
      <c r="C179" s="23"/>
      <c r="D179" s="362"/>
      <c r="E179" s="363"/>
      <c r="F179" s="363"/>
    </row>
    <row r="180" spans="1:6">
      <c r="A180" s="389"/>
      <c r="B180" s="24"/>
      <c r="C180" s="23"/>
      <c r="D180" s="362"/>
      <c r="E180" s="363"/>
      <c r="F180" s="363"/>
    </row>
    <row r="181" spans="1:6">
      <c r="A181" s="389"/>
      <c r="B181" s="24"/>
      <c r="C181" s="23"/>
      <c r="D181" s="362"/>
      <c r="E181" s="363"/>
      <c r="F181" s="363"/>
    </row>
    <row r="182" spans="1:6">
      <c r="A182" s="389"/>
      <c r="B182" s="24"/>
      <c r="C182" s="23"/>
      <c r="D182" s="362"/>
      <c r="E182" s="363"/>
      <c r="F182" s="363"/>
    </row>
    <row r="183" spans="1:6">
      <c r="A183" s="389"/>
      <c r="B183" s="24"/>
      <c r="C183" s="23"/>
      <c r="D183" s="362"/>
      <c r="E183" s="363"/>
      <c r="F183" s="363"/>
    </row>
    <row r="184" spans="1:6">
      <c r="A184" s="389"/>
      <c r="B184" s="24"/>
      <c r="C184" s="23"/>
      <c r="D184" s="362"/>
      <c r="E184" s="363"/>
      <c r="F184" s="363"/>
    </row>
    <row r="185" spans="1:6">
      <c r="A185" s="389"/>
      <c r="B185" s="24"/>
      <c r="C185" s="23"/>
      <c r="D185" s="362"/>
      <c r="E185" s="363"/>
      <c r="F185" s="363"/>
    </row>
    <row r="186" spans="1:6">
      <c r="A186" s="389"/>
      <c r="B186" s="24"/>
      <c r="C186" s="23"/>
      <c r="D186" s="362"/>
      <c r="E186" s="363"/>
      <c r="F186" s="363"/>
    </row>
    <row r="187" spans="1:6">
      <c r="A187" s="389"/>
      <c r="B187" s="24"/>
      <c r="C187" s="23"/>
      <c r="D187" s="362"/>
      <c r="E187" s="363"/>
      <c r="F187" s="363"/>
    </row>
    <row r="188" spans="1:6">
      <c r="A188" s="389"/>
      <c r="B188" s="24"/>
      <c r="C188" s="23"/>
      <c r="D188" s="362"/>
      <c r="E188" s="363"/>
      <c r="F188" s="363"/>
    </row>
    <row r="189" spans="1:6">
      <c r="A189" s="389"/>
      <c r="B189" s="24"/>
      <c r="C189" s="23"/>
      <c r="D189" s="362"/>
      <c r="E189" s="363"/>
      <c r="F189" s="363"/>
    </row>
    <row r="190" spans="1:6">
      <c r="A190" s="389"/>
      <c r="B190" s="24"/>
      <c r="C190" s="23"/>
      <c r="D190" s="362"/>
      <c r="E190" s="363"/>
      <c r="F190" s="363"/>
    </row>
    <row r="191" spans="1:6">
      <c r="A191" s="389"/>
      <c r="B191" s="24"/>
      <c r="C191" s="23"/>
      <c r="D191" s="362"/>
      <c r="E191" s="363"/>
      <c r="F191" s="363"/>
    </row>
    <row r="192" spans="1:6">
      <c r="A192" s="389"/>
      <c r="B192" s="24"/>
      <c r="C192" s="23"/>
      <c r="D192" s="362"/>
      <c r="E192" s="363"/>
      <c r="F192" s="363"/>
    </row>
    <row r="193" spans="1:6">
      <c r="A193" s="389"/>
      <c r="B193" s="24"/>
      <c r="C193" s="23"/>
      <c r="D193" s="362"/>
      <c r="E193" s="363"/>
      <c r="F193" s="363"/>
    </row>
    <row r="194" spans="1:6">
      <c r="A194" s="389"/>
      <c r="B194" s="24"/>
      <c r="C194" s="23"/>
      <c r="D194" s="362"/>
      <c r="E194" s="363"/>
      <c r="F194" s="363"/>
    </row>
    <row r="195" spans="1:6">
      <c r="A195" s="389"/>
      <c r="B195" s="24"/>
      <c r="C195" s="23"/>
      <c r="D195" s="362"/>
      <c r="E195" s="363"/>
      <c r="F195" s="363"/>
    </row>
    <row r="196" spans="1:6">
      <c r="A196" s="389"/>
      <c r="B196" s="24"/>
      <c r="C196" s="23"/>
      <c r="D196" s="362"/>
      <c r="E196" s="363"/>
      <c r="F196" s="363"/>
    </row>
    <row r="197" spans="1:6">
      <c r="A197" s="389"/>
      <c r="B197" s="24"/>
      <c r="C197" s="23"/>
      <c r="D197" s="362"/>
      <c r="E197" s="363"/>
      <c r="F197" s="363"/>
    </row>
    <row r="198" spans="1:6">
      <c r="A198" s="389"/>
      <c r="B198" s="24"/>
      <c r="C198" s="23"/>
      <c r="D198" s="362"/>
      <c r="E198" s="363"/>
      <c r="F198" s="363"/>
    </row>
    <row r="199" spans="1:6">
      <c r="A199" s="389"/>
      <c r="B199" s="24"/>
      <c r="C199" s="23"/>
      <c r="D199" s="362"/>
      <c r="E199" s="363"/>
      <c r="F199" s="363"/>
    </row>
    <row r="200" spans="1:6">
      <c r="A200" s="389"/>
      <c r="B200" s="24"/>
      <c r="C200" s="23"/>
      <c r="D200" s="362"/>
      <c r="E200" s="363"/>
      <c r="F200" s="363"/>
    </row>
    <row r="201" spans="1:6">
      <c r="A201" s="389"/>
      <c r="B201" s="24"/>
      <c r="C201" s="23"/>
      <c r="D201" s="362"/>
      <c r="E201" s="363"/>
      <c r="F201" s="363"/>
    </row>
    <row r="202" spans="1:6">
      <c r="A202" s="389"/>
      <c r="B202" s="24"/>
      <c r="C202" s="23"/>
      <c r="D202" s="362"/>
      <c r="E202" s="363"/>
      <c r="F202" s="363"/>
    </row>
    <row r="203" spans="1:6">
      <c r="A203" s="389"/>
      <c r="B203" s="24"/>
      <c r="C203" s="23"/>
      <c r="D203" s="362"/>
      <c r="E203" s="363"/>
      <c r="F203" s="363"/>
    </row>
    <row r="204" spans="1:6">
      <c r="A204" s="389"/>
      <c r="B204" s="24"/>
      <c r="C204" s="23"/>
      <c r="D204" s="362"/>
      <c r="E204" s="363"/>
      <c r="F204" s="363"/>
    </row>
    <row r="205" spans="1:6">
      <c r="A205" s="389"/>
      <c r="B205" s="24"/>
      <c r="C205" s="23"/>
      <c r="D205" s="362"/>
      <c r="E205" s="363"/>
      <c r="F205" s="363"/>
    </row>
    <row r="206" spans="1:6">
      <c r="A206" s="389"/>
      <c r="B206" s="24"/>
      <c r="C206" s="23"/>
      <c r="D206" s="362"/>
      <c r="E206" s="363"/>
      <c r="F206" s="363"/>
    </row>
    <row r="207" spans="1:6">
      <c r="A207" s="389"/>
      <c r="B207" s="24"/>
      <c r="C207" s="23"/>
      <c r="D207" s="362"/>
      <c r="E207" s="363"/>
      <c r="F207" s="363"/>
    </row>
    <row r="208" spans="1:6">
      <c r="A208" s="389"/>
      <c r="B208" s="24"/>
      <c r="C208" s="23"/>
      <c r="D208" s="362"/>
      <c r="E208" s="363"/>
      <c r="F208" s="363"/>
    </row>
    <row r="209" spans="1:6">
      <c r="A209" s="389"/>
      <c r="B209" s="24"/>
      <c r="C209" s="23"/>
      <c r="D209" s="362"/>
      <c r="E209" s="363"/>
      <c r="F209" s="363"/>
    </row>
    <row r="210" spans="1:6">
      <c r="A210" s="389"/>
      <c r="B210" s="24"/>
      <c r="C210" s="23"/>
      <c r="D210" s="362"/>
      <c r="E210" s="363"/>
      <c r="F210" s="363"/>
    </row>
    <row r="211" spans="1:6">
      <c r="A211" s="389"/>
      <c r="B211" s="24"/>
      <c r="C211" s="23"/>
      <c r="D211" s="362"/>
      <c r="E211" s="363"/>
      <c r="F211" s="363"/>
    </row>
    <row r="212" spans="1:6">
      <c r="A212" s="389"/>
      <c r="B212" s="24"/>
      <c r="C212" s="23"/>
      <c r="D212" s="362"/>
      <c r="E212" s="363"/>
      <c r="F212" s="363"/>
    </row>
    <row r="213" spans="1:6">
      <c r="A213" s="389"/>
      <c r="B213" s="24"/>
      <c r="C213" s="23"/>
      <c r="D213" s="362"/>
      <c r="E213" s="363"/>
      <c r="F213" s="363"/>
    </row>
    <row r="214" spans="1:6">
      <c r="A214" s="389"/>
      <c r="B214" s="24"/>
      <c r="C214" s="23"/>
      <c r="D214" s="362"/>
      <c r="E214" s="363"/>
      <c r="F214" s="363"/>
    </row>
    <row r="215" spans="1:6">
      <c r="A215" s="389"/>
      <c r="B215" s="24"/>
      <c r="C215" s="23"/>
      <c r="D215" s="362"/>
      <c r="E215" s="363"/>
      <c r="F215" s="363"/>
    </row>
    <row r="216" spans="1:6">
      <c r="A216" s="389"/>
      <c r="B216" s="24"/>
      <c r="C216" s="23"/>
      <c r="D216" s="362"/>
      <c r="E216" s="363"/>
      <c r="F216" s="363"/>
    </row>
    <row r="217" spans="1:6">
      <c r="A217" s="389"/>
      <c r="B217" s="24"/>
      <c r="C217" s="23"/>
      <c r="D217" s="362"/>
      <c r="E217" s="363"/>
      <c r="F217" s="363"/>
    </row>
    <row r="218" spans="1:6">
      <c r="A218" s="389"/>
      <c r="B218" s="24"/>
      <c r="C218" s="23"/>
      <c r="D218" s="362"/>
      <c r="E218" s="363"/>
      <c r="F218" s="363"/>
    </row>
    <row r="219" spans="1:6">
      <c r="A219" s="389"/>
      <c r="B219" s="24"/>
      <c r="C219" s="23"/>
      <c r="D219" s="362"/>
      <c r="E219" s="363"/>
      <c r="F219" s="363"/>
    </row>
    <row r="220" spans="1:6">
      <c r="A220" s="389"/>
      <c r="B220" s="24"/>
      <c r="C220" s="23"/>
      <c r="D220" s="362"/>
      <c r="E220" s="363"/>
      <c r="F220" s="363"/>
    </row>
    <row r="221" spans="1:6">
      <c r="A221" s="389"/>
      <c r="B221" s="24"/>
      <c r="C221" s="23"/>
      <c r="D221" s="362"/>
      <c r="E221" s="363"/>
      <c r="F221" s="363"/>
    </row>
    <row r="222" spans="1:6">
      <c r="A222" s="389"/>
      <c r="B222" s="24"/>
      <c r="C222" s="23"/>
      <c r="D222" s="362"/>
      <c r="E222" s="363"/>
      <c r="F222" s="363"/>
    </row>
    <row r="223" spans="1:6">
      <c r="A223" s="389"/>
      <c r="B223" s="24"/>
      <c r="C223" s="23"/>
      <c r="D223" s="362"/>
      <c r="E223" s="363"/>
      <c r="F223" s="363"/>
    </row>
    <row r="224" spans="1:6">
      <c r="A224" s="389"/>
      <c r="B224" s="24"/>
      <c r="C224" s="23"/>
      <c r="D224" s="362"/>
      <c r="E224" s="363"/>
      <c r="F224" s="363"/>
    </row>
    <row r="225" spans="1:6">
      <c r="A225" s="389"/>
      <c r="B225" s="24"/>
      <c r="C225" s="23"/>
      <c r="D225" s="362"/>
      <c r="E225" s="363"/>
      <c r="F225" s="363"/>
    </row>
    <row r="226" spans="1:6">
      <c r="A226" s="389"/>
      <c r="B226" s="24"/>
      <c r="C226" s="23"/>
      <c r="D226" s="362"/>
      <c r="E226" s="363"/>
      <c r="F226" s="363"/>
    </row>
    <row r="227" spans="1:6">
      <c r="A227" s="389"/>
      <c r="B227" s="24"/>
      <c r="C227" s="23"/>
      <c r="D227" s="362"/>
      <c r="E227" s="363"/>
      <c r="F227" s="363"/>
    </row>
    <row r="228" spans="1:6">
      <c r="A228" s="389"/>
      <c r="B228" s="24"/>
      <c r="C228" s="23"/>
      <c r="D228" s="362"/>
      <c r="E228" s="363"/>
      <c r="F228" s="363"/>
    </row>
    <row r="229" spans="1:6">
      <c r="A229" s="389"/>
      <c r="B229" s="24"/>
      <c r="C229" s="23"/>
      <c r="D229" s="362"/>
      <c r="E229" s="363"/>
      <c r="F229" s="363"/>
    </row>
    <row r="230" spans="1:6">
      <c r="A230" s="389"/>
      <c r="B230" s="24"/>
      <c r="C230" s="23"/>
      <c r="D230" s="362"/>
      <c r="E230" s="363"/>
      <c r="F230" s="363"/>
    </row>
    <row r="231" spans="1:6">
      <c r="A231" s="389"/>
      <c r="B231" s="24"/>
      <c r="C231" s="23"/>
      <c r="D231" s="362"/>
      <c r="E231" s="363"/>
      <c r="F231" s="363"/>
    </row>
    <row r="232" spans="1:6">
      <c r="A232" s="389"/>
      <c r="B232" s="24"/>
      <c r="C232" s="23"/>
      <c r="D232" s="362"/>
      <c r="E232" s="363"/>
      <c r="F232" s="363"/>
    </row>
    <row r="233" spans="1:6">
      <c r="A233" s="389"/>
      <c r="B233" s="24"/>
      <c r="C233" s="23"/>
      <c r="D233" s="362"/>
      <c r="E233" s="363"/>
      <c r="F233" s="363"/>
    </row>
    <row r="234" spans="1:6">
      <c r="A234" s="389"/>
      <c r="B234" s="24"/>
      <c r="C234" s="23"/>
      <c r="D234" s="362"/>
      <c r="E234" s="363"/>
      <c r="F234" s="363"/>
    </row>
    <row r="235" spans="1:6">
      <c r="A235" s="389"/>
      <c r="B235" s="24"/>
      <c r="C235" s="23"/>
      <c r="D235" s="362"/>
      <c r="E235" s="363"/>
      <c r="F235" s="363"/>
    </row>
    <row r="236" spans="1:6">
      <c r="A236" s="389"/>
      <c r="B236" s="24"/>
      <c r="C236" s="23"/>
      <c r="D236" s="362"/>
      <c r="E236" s="363"/>
      <c r="F236" s="363"/>
    </row>
    <row r="237" spans="1:6">
      <c r="A237" s="389"/>
      <c r="B237" s="24"/>
      <c r="C237" s="23"/>
      <c r="D237" s="362"/>
      <c r="E237" s="363"/>
      <c r="F237" s="363"/>
    </row>
    <row r="238" spans="1:6">
      <c r="A238" s="389"/>
      <c r="B238" s="24"/>
      <c r="C238" s="23"/>
      <c r="D238" s="362"/>
      <c r="E238" s="363"/>
      <c r="F238" s="363"/>
    </row>
    <row r="239" spans="1:6">
      <c r="A239" s="389"/>
      <c r="B239" s="24"/>
      <c r="C239" s="23"/>
      <c r="D239" s="362"/>
      <c r="E239" s="363"/>
      <c r="F239" s="363"/>
    </row>
    <row r="240" spans="1:6">
      <c r="A240" s="389"/>
      <c r="B240" s="24"/>
      <c r="C240" s="23"/>
      <c r="D240" s="362"/>
      <c r="E240" s="363"/>
      <c r="F240" s="363"/>
    </row>
    <row r="241" spans="1:6">
      <c r="A241" s="389"/>
      <c r="B241" s="24"/>
      <c r="C241" s="23"/>
      <c r="D241" s="362"/>
      <c r="E241" s="363"/>
      <c r="F241" s="363"/>
    </row>
    <row r="242" spans="1:6">
      <c r="A242" s="389"/>
      <c r="B242" s="24"/>
      <c r="C242" s="23"/>
      <c r="D242" s="362"/>
      <c r="E242" s="363"/>
      <c r="F242" s="363"/>
    </row>
    <row r="243" spans="1:6">
      <c r="A243" s="389"/>
      <c r="B243" s="24"/>
      <c r="C243" s="23"/>
      <c r="D243" s="362"/>
      <c r="E243" s="363"/>
      <c r="F243" s="363"/>
    </row>
    <row r="244" spans="1:6">
      <c r="A244" s="389"/>
      <c r="B244" s="24"/>
      <c r="C244" s="23"/>
      <c r="D244" s="362"/>
      <c r="E244" s="363"/>
      <c r="F244" s="363"/>
    </row>
    <row r="245" spans="1:6">
      <c r="A245" s="389"/>
      <c r="B245" s="24"/>
      <c r="C245" s="23"/>
      <c r="D245" s="362"/>
      <c r="E245" s="363"/>
      <c r="F245" s="363"/>
    </row>
    <row r="246" spans="1:6">
      <c r="A246" s="389"/>
      <c r="B246" s="24"/>
      <c r="C246" s="23"/>
      <c r="D246" s="362"/>
      <c r="E246" s="363"/>
      <c r="F246" s="363"/>
    </row>
    <row r="247" spans="1:6">
      <c r="A247" s="389"/>
      <c r="B247" s="24"/>
      <c r="C247" s="23"/>
      <c r="D247" s="362"/>
      <c r="E247" s="363"/>
      <c r="F247" s="363"/>
    </row>
    <row r="248" spans="1:6">
      <c r="A248" s="389"/>
      <c r="B248" s="24"/>
      <c r="C248" s="23"/>
      <c r="D248" s="362"/>
      <c r="E248" s="363"/>
      <c r="F248" s="363"/>
    </row>
    <row r="249" spans="1:6">
      <c r="A249" s="389"/>
      <c r="B249" s="24"/>
      <c r="C249" s="23"/>
      <c r="D249" s="362"/>
      <c r="E249" s="363"/>
      <c r="F249" s="363"/>
    </row>
    <row r="250" spans="1:6">
      <c r="A250" s="389"/>
      <c r="B250" s="24"/>
      <c r="C250" s="23"/>
      <c r="D250" s="362"/>
      <c r="E250" s="363"/>
      <c r="F250" s="363"/>
    </row>
    <row r="251" spans="1:6">
      <c r="A251" s="389"/>
      <c r="B251" s="24"/>
      <c r="C251" s="23"/>
      <c r="D251" s="362"/>
      <c r="E251" s="363"/>
      <c r="F251" s="363"/>
    </row>
    <row r="252" spans="1:6">
      <c r="A252" s="389"/>
      <c r="B252" s="24"/>
      <c r="C252" s="23"/>
      <c r="D252" s="362"/>
      <c r="E252" s="363"/>
      <c r="F252" s="363"/>
    </row>
    <row r="253" spans="1:6">
      <c r="A253" s="389"/>
      <c r="B253" s="24"/>
      <c r="C253" s="23"/>
      <c r="D253" s="362"/>
      <c r="E253" s="363"/>
      <c r="F253" s="363"/>
    </row>
    <row r="254" spans="1:6">
      <c r="A254" s="389"/>
      <c r="B254" s="24"/>
      <c r="C254" s="23"/>
      <c r="D254" s="362"/>
      <c r="E254" s="363"/>
      <c r="F254" s="363"/>
    </row>
    <row r="255" spans="1:6">
      <c r="A255" s="389"/>
      <c r="B255" s="24"/>
      <c r="C255" s="23"/>
      <c r="D255" s="362"/>
      <c r="E255" s="363"/>
      <c r="F255" s="363"/>
    </row>
    <row r="256" spans="1:6">
      <c r="A256" s="389"/>
      <c r="B256" s="24"/>
      <c r="C256" s="23"/>
      <c r="D256" s="362"/>
      <c r="E256" s="363"/>
      <c r="F256" s="363"/>
    </row>
    <row r="257" spans="1:6">
      <c r="A257" s="389"/>
      <c r="B257" s="24"/>
      <c r="C257" s="23"/>
      <c r="D257" s="362"/>
      <c r="E257" s="363"/>
      <c r="F257" s="363"/>
    </row>
    <row r="258" spans="1:6">
      <c r="A258" s="389"/>
      <c r="B258" s="24"/>
      <c r="C258" s="23"/>
      <c r="D258" s="362"/>
      <c r="E258" s="363"/>
      <c r="F258" s="363"/>
    </row>
    <row r="259" spans="1:6">
      <c r="A259" s="389"/>
      <c r="B259" s="24"/>
      <c r="C259" s="23"/>
      <c r="D259" s="362"/>
      <c r="E259" s="363"/>
      <c r="F259" s="363"/>
    </row>
    <row r="260" spans="1:6">
      <c r="A260" s="389"/>
      <c r="B260" s="24"/>
      <c r="C260" s="23"/>
      <c r="D260" s="362"/>
      <c r="E260" s="363"/>
      <c r="F260" s="363"/>
    </row>
    <row r="261" spans="1:6">
      <c r="A261" s="389"/>
      <c r="B261" s="24"/>
      <c r="C261" s="23"/>
      <c r="D261" s="362"/>
      <c r="E261" s="363"/>
      <c r="F261" s="363"/>
    </row>
    <row r="262" spans="1:6">
      <c r="A262" s="389"/>
      <c r="B262" s="24"/>
      <c r="C262" s="23"/>
      <c r="D262" s="362"/>
      <c r="E262" s="363"/>
      <c r="F262" s="363"/>
    </row>
    <row r="263" spans="1:6">
      <c r="A263" s="389"/>
      <c r="B263" s="24"/>
      <c r="C263" s="23"/>
      <c r="D263" s="362"/>
      <c r="E263" s="363"/>
      <c r="F263" s="363"/>
    </row>
    <row r="264" spans="1:6">
      <c r="A264" s="389"/>
      <c r="B264" s="24"/>
      <c r="C264" s="23"/>
      <c r="D264" s="362"/>
      <c r="E264" s="363"/>
      <c r="F264" s="363"/>
    </row>
    <row r="265" spans="1:6">
      <c r="A265" s="389"/>
      <c r="B265" s="24"/>
      <c r="C265" s="23"/>
      <c r="D265" s="362"/>
      <c r="E265" s="363"/>
      <c r="F265" s="363"/>
    </row>
    <row r="266" spans="1:6">
      <c r="A266" s="389"/>
      <c r="B266" s="24"/>
      <c r="C266" s="23"/>
      <c r="D266" s="362"/>
      <c r="E266" s="363"/>
      <c r="F266" s="363"/>
    </row>
    <row r="267" spans="1:6">
      <c r="A267" s="389"/>
      <c r="B267" s="24"/>
      <c r="C267" s="23"/>
      <c r="D267" s="362"/>
      <c r="E267" s="363"/>
      <c r="F267" s="363"/>
    </row>
    <row r="268" spans="1:6">
      <c r="A268" s="389"/>
      <c r="B268" s="24"/>
      <c r="C268" s="23"/>
      <c r="D268" s="362"/>
      <c r="E268" s="363"/>
      <c r="F268" s="363"/>
    </row>
    <row r="269" spans="1:6">
      <c r="A269" s="389"/>
      <c r="B269" s="24"/>
      <c r="C269" s="23"/>
      <c r="D269" s="362"/>
      <c r="E269" s="363"/>
      <c r="F269" s="363"/>
    </row>
    <row r="270" spans="1:6">
      <c r="A270" s="389"/>
      <c r="B270" s="24"/>
      <c r="C270" s="23"/>
      <c r="D270" s="362"/>
      <c r="E270" s="363"/>
      <c r="F270" s="363"/>
    </row>
    <row r="271" spans="1:6">
      <c r="A271" s="389"/>
      <c r="B271" s="24"/>
      <c r="C271" s="23"/>
      <c r="D271" s="362"/>
      <c r="E271" s="363"/>
      <c r="F271" s="363"/>
    </row>
    <row r="272" spans="1:6">
      <c r="A272" s="389"/>
      <c r="B272" s="24"/>
      <c r="C272" s="23"/>
      <c r="D272" s="362"/>
      <c r="E272" s="363"/>
      <c r="F272" s="363"/>
    </row>
    <row r="273" spans="1:6">
      <c r="A273" s="389"/>
      <c r="B273" s="24"/>
      <c r="C273" s="23"/>
      <c r="D273" s="362"/>
      <c r="E273" s="363"/>
      <c r="F273" s="363"/>
    </row>
    <row r="274" spans="1:6">
      <c r="A274" s="389"/>
      <c r="B274" s="24"/>
      <c r="C274" s="23"/>
      <c r="D274" s="362"/>
      <c r="E274" s="363"/>
      <c r="F274" s="363"/>
    </row>
    <row r="275" spans="1:6">
      <c r="A275" s="389"/>
      <c r="B275" s="24"/>
      <c r="C275" s="23"/>
      <c r="D275" s="362"/>
      <c r="E275" s="363"/>
      <c r="F275" s="363"/>
    </row>
    <row r="276" spans="1:6">
      <c r="A276" s="389"/>
      <c r="B276" s="24"/>
      <c r="C276" s="23"/>
      <c r="D276" s="362"/>
      <c r="E276" s="363"/>
      <c r="F276" s="363"/>
    </row>
    <row r="277" spans="1:6">
      <c r="A277" s="389"/>
      <c r="B277" s="24"/>
      <c r="C277" s="23"/>
      <c r="D277" s="362"/>
      <c r="E277" s="363"/>
      <c r="F277" s="363"/>
    </row>
    <row r="278" spans="1:6">
      <c r="A278" s="389"/>
      <c r="B278" s="24"/>
      <c r="C278" s="23"/>
      <c r="D278" s="362"/>
      <c r="E278" s="363"/>
      <c r="F278" s="363"/>
    </row>
    <row r="279" spans="1:6">
      <c r="A279" s="389"/>
      <c r="B279" s="24"/>
      <c r="C279" s="23"/>
      <c r="D279" s="362"/>
      <c r="E279" s="363"/>
      <c r="F279" s="363"/>
    </row>
    <row r="280" spans="1:6">
      <c r="A280" s="389"/>
      <c r="B280" s="24"/>
      <c r="C280" s="23"/>
      <c r="D280" s="362"/>
      <c r="E280" s="363"/>
      <c r="F280" s="363"/>
    </row>
    <row r="281" spans="1:6">
      <c r="A281" s="389"/>
      <c r="B281" s="24"/>
      <c r="C281" s="23"/>
      <c r="D281" s="362"/>
      <c r="E281" s="363"/>
      <c r="F281" s="363"/>
    </row>
    <row r="282" spans="1:6">
      <c r="A282" s="389"/>
      <c r="B282" s="24"/>
      <c r="C282" s="23"/>
      <c r="D282" s="362"/>
      <c r="E282" s="363"/>
      <c r="F282" s="363"/>
    </row>
    <row r="283" spans="1:6">
      <c r="A283" s="389"/>
      <c r="B283" s="24"/>
      <c r="C283" s="23"/>
      <c r="D283" s="362"/>
      <c r="E283" s="363"/>
      <c r="F283" s="363"/>
    </row>
    <row r="284" spans="1:6">
      <c r="A284" s="389"/>
      <c r="B284" s="24"/>
      <c r="C284" s="23"/>
      <c r="D284" s="362"/>
      <c r="E284" s="363"/>
      <c r="F284" s="363"/>
    </row>
    <row r="285" spans="1:6">
      <c r="A285" s="389"/>
      <c r="B285" s="24"/>
      <c r="C285" s="23"/>
      <c r="D285" s="362"/>
      <c r="E285" s="363"/>
      <c r="F285" s="363"/>
    </row>
    <row r="286" spans="1:6">
      <c r="A286" s="389"/>
      <c r="B286" s="24"/>
      <c r="C286" s="23"/>
      <c r="D286" s="362"/>
      <c r="E286" s="363"/>
      <c r="F286" s="363"/>
    </row>
    <row r="287" spans="1:6">
      <c r="A287" s="389"/>
      <c r="B287" s="24"/>
      <c r="C287" s="23"/>
      <c r="D287" s="362"/>
      <c r="E287" s="363"/>
      <c r="F287" s="363"/>
    </row>
    <row r="288" spans="1:6">
      <c r="A288" s="389"/>
      <c r="B288" s="24"/>
      <c r="C288" s="23"/>
      <c r="D288" s="362"/>
      <c r="E288" s="363"/>
      <c r="F288" s="363"/>
    </row>
    <row r="289" spans="1:6">
      <c r="A289" s="389"/>
      <c r="B289" s="24"/>
      <c r="C289" s="23"/>
      <c r="D289" s="362"/>
      <c r="E289" s="363"/>
      <c r="F289" s="363"/>
    </row>
    <row r="290" spans="1:6">
      <c r="A290" s="389"/>
      <c r="B290" s="24"/>
      <c r="C290" s="23"/>
      <c r="D290" s="362"/>
      <c r="E290" s="363"/>
      <c r="F290" s="363"/>
    </row>
    <row r="291" spans="1:6">
      <c r="A291" s="389"/>
      <c r="B291" s="24"/>
      <c r="C291" s="23"/>
      <c r="D291" s="362"/>
      <c r="E291" s="363"/>
      <c r="F291" s="363"/>
    </row>
    <row r="292" spans="1:6">
      <c r="A292" s="389"/>
      <c r="B292" s="24"/>
      <c r="C292" s="23"/>
      <c r="D292" s="362"/>
      <c r="E292" s="363"/>
      <c r="F292" s="363"/>
    </row>
    <row r="293" spans="1:6">
      <c r="A293" s="389"/>
      <c r="B293" s="24"/>
      <c r="C293" s="23"/>
      <c r="D293" s="362"/>
      <c r="E293" s="363"/>
      <c r="F293" s="363"/>
    </row>
    <row r="294" spans="1:6">
      <c r="A294" s="389"/>
      <c r="B294" s="24"/>
      <c r="C294" s="23"/>
      <c r="D294" s="362"/>
      <c r="E294" s="363"/>
      <c r="F294" s="363"/>
    </row>
    <row r="295" spans="1:6">
      <c r="A295" s="389"/>
      <c r="B295" s="24"/>
      <c r="C295" s="23"/>
      <c r="D295" s="362"/>
      <c r="E295" s="363"/>
      <c r="F295" s="363"/>
    </row>
    <row r="296" spans="1:6">
      <c r="A296" s="389"/>
      <c r="B296" s="24"/>
      <c r="C296" s="23"/>
      <c r="D296" s="362"/>
      <c r="E296" s="363"/>
      <c r="F296" s="363"/>
    </row>
    <row r="297" spans="1:6">
      <c r="A297" s="389"/>
      <c r="B297" s="24"/>
      <c r="C297" s="23"/>
      <c r="D297" s="362"/>
      <c r="E297" s="363"/>
      <c r="F297" s="363"/>
    </row>
    <row r="298" spans="1:6">
      <c r="A298" s="389"/>
      <c r="B298" s="24"/>
      <c r="C298" s="23"/>
      <c r="D298" s="362"/>
      <c r="E298" s="363"/>
      <c r="F298" s="363"/>
    </row>
    <row r="299" spans="1:6">
      <c r="A299" s="389"/>
      <c r="B299" s="24"/>
      <c r="C299" s="23"/>
      <c r="D299" s="362"/>
      <c r="E299" s="363"/>
      <c r="F299" s="363"/>
    </row>
    <row r="300" spans="1:6">
      <c r="A300" s="389"/>
      <c r="B300" s="24"/>
      <c r="C300" s="23"/>
      <c r="D300" s="362"/>
      <c r="E300" s="363"/>
      <c r="F300" s="363"/>
    </row>
    <row r="301" spans="1:6">
      <c r="A301" s="389"/>
      <c r="B301" s="24"/>
      <c r="C301" s="23"/>
      <c r="D301" s="362"/>
      <c r="E301" s="363"/>
      <c r="F301" s="363"/>
    </row>
    <row r="302" spans="1:6">
      <c r="A302" s="389"/>
      <c r="B302" s="24"/>
      <c r="C302" s="23"/>
      <c r="D302" s="362"/>
      <c r="E302" s="363"/>
      <c r="F302" s="363"/>
    </row>
    <row r="303" spans="1:6">
      <c r="A303" s="389"/>
      <c r="B303" s="24"/>
      <c r="C303" s="23"/>
      <c r="D303" s="362"/>
      <c r="E303" s="363"/>
      <c r="F303" s="363"/>
    </row>
    <row r="304" spans="1:6">
      <c r="A304" s="389"/>
      <c r="B304" s="24"/>
      <c r="C304" s="23"/>
      <c r="D304" s="362"/>
      <c r="E304" s="363"/>
      <c r="F304" s="363"/>
    </row>
    <row r="305" spans="1:6">
      <c r="A305" s="389"/>
      <c r="B305" s="24"/>
      <c r="C305" s="23"/>
      <c r="D305" s="362"/>
      <c r="E305" s="363"/>
      <c r="F305" s="363"/>
    </row>
    <row r="306" spans="1:6">
      <c r="A306" s="389"/>
      <c r="B306" s="24"/>
      <c r="C306" s="23"/>
      <c r="D306" s="362"/>
      <c r="E306" s="363"/>
      <c r="F306" s="363"/>
    </row>
    <row r="307" spans="1:6">
      <c r="A307" s="389"/>
      <c r="B307" s="24"/>
      <c r="C307" s="23"/>
      <c r="D307" s="362"/>
      <c r="E307" s="363"/>
      <c r="F307" s="363"/>
    </row>
    <row r="308" spans="1:6">
      <c r="A308" s="389"/>
      <c r="B308" s="24"/>
      <c r="C308" s="23"/>
      <c r="D308" s="362"/>
      <c r="E308" s="363"/>
      <c r="F308" s="363"/>
    </row>
    <row r="309" spans="1:6">
      <c r="A309" s="389"/>
      <c r="B309" s="24"/>
      <c r="C309" s="23"/>
      <c r="D309" s="362"/>
      <c r="E309" s="363"/>
      <c r="F309" s="363"/>
    </row>
    <row r="310" spans="1:6">
      <c r="A310" s="389"/>
      <c r="B310" s="24"/>
      <c r="C310" s="23"/>
      <c r="D310" s="362"/>
      <c r="E310" s="363"/>
      <c r="F310" s="363"/>
    </row>
    <row r="311" spans="1:6">
      <c r="A311" s="389"/>
      <c r="B311" s="24"/>
      <c r="C311" s="23"/>
      <c r="D311" s="362"/>
      <c r="E311" s="363"/>
      <c r="F311" s="363"/>
    </row>
    <row r="312" spans="1:6">
      <c r="A312" s="389"/>
      <c r="B312" s="24"/>
      <c r="C312" s="23"/>
      <c r="D312" s="362"/>
      <c r="E312" s="363"/>
      <c r="F312" s="363"/>
    </row>
    <row r="313" spans="1:6">
      <c r="A313" s="389"/>
      <c r="B313" s="24"/>
      <c r="C313" s="23"/>
      <c r="D313" s="362"/>
      <c r="E313" s="363"/>
      <c r="F313" s="363"/>
    </row>
    <row r="314" spans="1:6">
      <c r="A314" s="389"/>
      <c r="B314" s="24"/>
      <c r="C314" s="23"/>
      <c r="D314" s="362"/>
      <c r="E314" s="363"/>
      <c r="F314" s="363"/>
    </row>
    <row r="315" spans="1:6">
      <c r="A315" s="389"/>
      <c r="B315" s="24"/>
      <c r="C315" s="23"/>
      <c r="D315" s="362"/>
      <c r="E315" s="363"/>
      <c r="F315" s="363"/>
    </row>
    <row r="316" spans="1:6">
      <c r="A316" s="389"/>
      <c r="B316" s="24"/>
      <c r="C316" s="23"/>
      <c r="D316" s="362"/>
      <c r="E316" s="363"/>
      <c r="F316" s="363"/>
    </row>
    <row r="317" spans="1:6">
      <c r="A317" s="389"/>
      <c r="B317" s="24"/>
      <c r="C317" s="23"/>
      <c r="D317" s="362"/>
      <c r="E317" s="363"/>
      <c r="F317" s="363"/>
    </row>
    <row r="318" spans="1:6">
      <c r="A318" s="389"/>
      <c r="B318" s="24"/>
      <c r="C318" s="23"/>
      <c r="D318" s="362"/>
      <c r="E318" s="363"/>
      <c r="F318" s="363"/>
    </row>
    <row r="319" spans="1:6">
      <c r="A319" s="389"/>
      <c r="B319" s="24"/>
      <c r="C319" s="23"/>
      <c r="D319" s="362"/>
      <c r="E319" s="363"/>
      <c r="F319" s="363"/>
    </row>
    <row r="320" spans="1:6">
      <c r="A320" s="389"/>
      <c r="B320" s="24"/>
      <c r="C320" s="23"/>
      <c r="D320" s="362"/>
      <c r="E320" s="363"/>
      <c r="F320" s="363"/>
    </row>
    <row r="321" spans="1:6">
      <c r="A321" s="389"/>
      <c r="B321" s="24"/>
      <c r="C321" s="23"/>
      <c r="D321" s="362"/>
      <c r="E321" s="363"/>
      <c r="F321" s="363"/>
    </row>
    <row r="322" spans="1:6">
      <c r="A322" s="389"/>
      <c r="B322" s="24"/>
      <c r="C322" s="23"/>
      <c r="D322" s="362"/>
      <c r="E322" s="363"/>
      <c r="F322" s="363"/>
    </row>
    <row r="323" spans="1:6">
      <c r="A323" s="389"/>
      <c r="B323" s="24"/>
      <c r="C323" s="23"/>
      <c r="D323" s="362"/>
      <c r="E323" s="363"/>
      <c r="F323" s="363"/>
    </row>
    <row r="324" spans="1:6">
      <c r="A324" s="389"/>
      <c r="B324" s="24"/>
      <c r="C324" s="23"/>
      <c r="D324" s="362"/>
      <c r="E324" s="363"/>
      <c r="F324" s="363"/>
    </row>
    <row r="325" spans="1:6">
      <c r="A325" s="389"/>
      <c r="B325" s="24"/>
      <c r="C325" s="23"/>
      <c r="D325" s="362"/>
      <c r="E325" s="363"/>
      <c r="F325" s="363"/>
    </row>
    <row r="326" spans="1:6">
      <c r="A326" s="389"/>
      <c r="B326" s="24"/>
      <c r="C326" s="23"/>
      <c r="D326" s="362"/>
      <c r="E326" s="363"/>
      <c r="F326" s="363"/>
    </row>
    <row r="327" spans="1:6">
      <c r="A327" s="389"/>
      <c r="B327" s="24"/>
      <c r="C327" s="23"/>
      <c r="D327" s="362"/>
      <c r="E327" s="363"/>
      <c r="F327" s="363"/>
    </row>
    <row r="328" spans="1:6">
      <c r="A328" s="389"/>
      <c r="B328" s="24"/>
      <c r="C328" s="23"/>
      <c r="D328" s="362"/>
      <c r="E328" s="363"/>
      <c r="F328" s="363"/>
    </row>
    <row r="329" spans="1:6">
      <c r="A329" s="389"/>
      <c r="B329" s="24"/>
      <c r="C329" s="23"/>
      <c r="D329" s="362"/>
      <c r="E329" s="363"/>
      <c r="F329" s="363"/>
    </row>
    <row r="330" spans="1:6">
      <c r="A330" s="389"/>
      <c r="B330" s="24"/>
      <c r="C330" s="23"/>
      <c r="D330" s="362"/>
      <c r="E330" s="363"/>
      <c r="F330" s="363"/>
    </row>
    <row r="331" spans="1:6">
      <c r="A331" s="389"/>
      <c r="B331" s="24"/>
      <c r="C331" s="23"/>
      <c r="D331" s="362"/>
      <c r="E331" s="363"/>
      <c r="F331" s="363"/>
    </row>
    <row r="332" spans="1:6">
      <c r="A332" s="389"/>
      <c r="B332" s="24"/>
      <c r="C332" s="23"/>
      <c r="D332" s="362"/>
      <c r="E332" s="363"/>
      <c r="F332" s="363"/>
    </row>
    <row r="333" spans="1:6">
      <c r="A333" s="389"/>
      <c r="B333" s="24"/>
      <c r="C333" s="23"/>
      <c r="D333" s="362"/>
      <c r="E333" s="363"/>
      <c r="F333" s="363"/>
    </row>
    <row r="334" spans="1:6">
      <c r="A334" s="389"/>
      <c r="B334" s="24"/>
      <c r="C334" s="23"/>
      <c r="D334" s="362"/>
      <c r="E334" s="363"/>
      <c r="F334" s="363"/>
    </row>
    <row r="335" spans="1:6">
      <c r="A335" s="389"/>
      <c r="B335" s="24"/>
      <c r="C335" s="23"/>
      <c r="D335" s="362"/>
      <c r="E335" s="363"/>
      <c r="F335" s="363"/>
    </row>
    <row r="336" spans="1:6">
      <c r="A336" s="389"/>
      <c r="B336" s="24"/>
      <c r="C336" s="23"/>
      <c r="D336" s="362"/>
      <c r="E336" s="363"/>
      <c r="F336" s="363"/>
    </row>
    <row r="337" spans="1:6">
      <c r="A337" s="389"/>
      <c r="B337" s="24"/>
      <c r="C337" s="23"/>
      <c r="D337" s="362"/>
      <c r="E337" s="363"/>
      <c r="F337" s="363"/>
    </row>
    <row r="338" spans="1:6">
      <c r="A338" s="389"/>
      <c r="B338" s="24"/>
      <c r="C338" s="23"/>
      <c r="D338" s="362"/>
      <c r="E338" s="363"/>
      <c r="F338" s="363"/>
    </row>
    <row r="339" spans="1:6">
      <c r="A339" s="389"/>
      <c r="B339" s="24"/>
      <c r="C339" s="23"/>
      <c r="D339" s="362"/>
      <c r="E339" s="363"/>
      <c r="F339" s="363"/>
    </row>
    <row r="340" spans="1:6">
      <c r="A340" s="389"/>
      <c r="B340" s="24"/>
      <c r="C340" s="23"/>
      <c r="D340" s="362"/>
      <c r="E340" s="363"/>
      <c r="F340" s="363"/>
    </row>
    <row r="341" spans="1:6">
      <c r="A341" s="389"/>
      <c r="B341" s="24"/>
      <c r="C341" s="23"/>
      <c r="D341" s="362"/>
      <c r="E341" s="363"/>
      <c r="F341" s="363"/>
    </row>
    <row r="342" spans="1:6">
      <c r="A342" s="389"/>
      <c r="B342" s="24"/>
      <c r="C342" s="23"/>
      <c r="D342" s="362"/>
      <c r="E342" s="363"/>
      <c r="F342" s="363"/>
    </row>
    <row r="343" spans="1:6">
      <c r="A343" s="389"/>
      <c r="B343" s="24"/>
      <c r="C343" s="23"/>
      <c r="D343" s="362"/>
      <c r="E343" s="363"/>
      <c r="F343" s="363"/>
    </row>
    <row r="344" spans="1:6">
      <c r="A344" s="389"/>
      <c r="B344" s="24"/>
      <c r="C344" s="23"/>
      <c r="D344" s="362"/>
      <c r="E344" s="363"/>
      <c r="F344" s="363"/>
    </row>
    <row r="345" spans="1:6">
      <c r="A345" s="389"/>
      <c r="B345" s="24"/>
      <c r="C345" s="23"/>
      <c r="D345" s="362"/>
      <c r="E345" s="363"/>
      <c r="F345" s="363"/>
    </row>
    <row r="346" spans="1:6">
      <c r="A346" s="389"/>
      <c r="B346" s="24"/>
      <c r="C346" s="23"/>
      <c r="D346" s="362"/>
      <c r="E346" s="363"/>
      <c r="F346" s="363"/>
    </row>
    <row r="347" spans="1:6">
      <c r="A347" s="389"/>
      <c r="B347" s="24"/>
      <c r="C347" s="23"/>
      <c r="D347" s="362"/>
      <c r="E347" s="363"/>
      <c r="F347" s="363"/>
    </row>
    <row r="348" spans="1:6">
      <c r="A348" s="389"/>
      <c r="B348" s="24"/>
      <c r="C348" s="23"/>
      <c r="D348" s="362"/>
      <c r="E348" s="363"/>
      <c r="F348" s="363"/>
    </row>
    <row r="349" spans="1:6">
      <c r="A349" s="389"/>
      <c r="B349" s="24"/>
      <c r="C349" s="23"/>
      <c r="D349" s="362"/>
      <c r="E349" s="363"/>
      <c r="F349" s="363"/>
    </row>
    <row r="350" spans="1:6">
      <c r="A350" s="389"/>
      <c r="B350" s="24"/>
      <c r="C350" s="23"/>
      <c r="D350" s="362"/>
      <c r="E350" s="363"/>
      <c r="F350" s="363"/>
    </row>
    <row r="351" spans="1:6">
      <c r="A351" s="389"/>
      <c r="B351" s="24"/>
      <c r="C351" s="23"/>
      <c r="D351" s="362"/>
      <c r="E351" s="363"/>
      <c r="F351" s="363"/>
    </row>
    <row r="352" spans="1:6">
      <c r="A352" s="389"/>
      <c r="B352" s="24"/>
      <c r="C352" s="23"/>
      <c r="D352" s="362"/>
      <c r="E352" s="363"/>
      <c r="F352" s="363"/>
    </row>
    <row r="353" spans="1:6">
      <c r="A353" s="389"/>
      <c r="B353" s="24"/>
      <c r="C353" s="23"/>
      <c r="D353" s="362"/>
      <c r="E353" s="363"/>
      <c r="F353" s="363"/>
    </row>
    <row r="354" spans="1:6">
      <c r="A354" s="389"/>
      <c r="B354" s="24"/>
      <c r="C354" s="23"/>
      <c r="D354" s="362"/>
      <c r="E354" s="363"/>
      <c r="F354" s="363"/>
    </row>
    <row r="355" spans="1:6">
      <c r="A355" s="389"/>
      <c r="B355" s="24"/>
      <c r="C355" s="23"/>
      <c r="D355" s="362"/>
      <c r="E355" s="363"/>
      <c r="F355" s="363"/>
    </row>
    <row r="356" spans="1:6">
      <c r="A356" s="389"/>
      <c r="B356" s="24"/>
      <c r="C356" s="23"/>
      <c r="D356" s="362"/>
      <c r="E356" s="363"/>
      <c r="F356" s="363"/>
    </row>
    <row r="357" spans="1:6">
      <c r="A357" s="389"/>
      <c r="B357" s="24"/>
      <c r="C357" s="23"/>
      <c r="D357" s="362"/>
      <c r="E357" s="363"/>
      <c r="F357" s="363"/>
    </row>
    <row r="358" spans="1:6">
      <c r="A358" s="389"/>
      <c r="B358" s="24"/>
      <c r="C358" s="23"/>
      <c r="D358" s="362"/>
      <c r="E358" s="363"/>
      <c r="F358" s="363"/>
    </row>
    <row r="359" spans="1:6">
      <c r="A359" s="389"/>
      <c r="B359" s="24"/>
      <c r="C359" s="23"/>
      <c r="D359" s="362"/>
      <c r="E359" s="363"/>
      <c r="F359" s="363"/>
    </row>
    <row r="360" spans="1:6">
      <c r="A360" s="389"/>
      <c r="B360" s="24"/>
      <c r="C360" s="23"/>
      <c r="D360" s="362"/>
      <c r="E360" s="363"/>
      <c r="F360" s="363"/>
    </row>
    <row r="361" spans="1:6">
      <c r="A361" s="389"/>
      <c r="B361" s="24"/>
      <c r="C361" s="23"/>
      <c r="D361" s="362"/>
      <c r="E361" s="363"/>
      <c r="F361" s="363"/>
    </row>
    <row r="362" spans="1:6">
      <c r="A362" s="389"/>
      <c r="B362" s="24"/>
      <c r="C362" s="23"/>
      <c r="D362" s="362"/>
      <c r="E362" s="363"/>
      <c r="F362" s="363"/>
    </row>
    <row r="363" spans="1:6">
      <c r="A363" s="389"/>
      <c r="B363" s="24"/>
      <c r="C363" s="23"/>
      <c r="D363" s="362"/>
      <c r="E363" s="363"/>
      <c r="F363" s="363"/>
    </row>
    <row r="364" spans="1:6">
      <c r="A364" s="389"/>
      <c r="B364" s="24"/>
      <c r="C364" s="23"/>
      <c r="D364" s="362"/>
      <c r="E364" s="363"/>
      <c r="F364" s="363"/>
    </row>
    <row r="365" spans="1:6">
      <c r="A365" s="389"/>
      <c r="B365" s="24"/>
      <c r="C365" s="23"/>
      <c r="D365" s="362"/>
      <c r="E365" s="363"/>
      <c r="F365" s="363"/>
    </row>
    <row r="366" spans="1:6">
      <c r="A366" s="389"/>
      <c r="B366" s="24"/>
      <c r="C366" s="23"/>
      <c r="D366" s="362"/>
      <c r="E366" s="363"/>
      <c r="F366" s="363"/>
    </row>
    <row r="367" spans="1:6">
      <c r="A367" s="389"/>
      <c r="B367" s="24"/>
      <c r="C367" s="23"/>
      <c r="D367" s="362"/>
      <c r="E367" s="363"/>
      <c r="F367" s="363"/>
    </row>
    <row r="368" spans="1:6">
      <c r="A368" s="389"/>
      <c r="B368" s="24"/>
      <c r="C368" s="23"/>
      <c r="D368" s="362"/>
      <c r="E368" s="363"/>
      <c r="F368" s="363"/>
    </row>
    <row r="369" spans="1:6">
      <c r="A369" s="389"/>
      <c r="B369" s="24"/>
      <c r="C369" s="23"/>
      <c r="D369" s="362"/>
      <c r="E369" s="363"/>
      <c r="F369" s="363"/>
    </row>
    <row r="370" spans="1:6">
      <c r="A370" s="389"/>
      <c r="B370" s="24"/>
      <c r="C370" s="23"/>
      <c r="D370" s="362"/>
      <c r="E370" s="363"/>
      <c r="F370" s="363"/>
    </row>
    <row r="371" spans="1:6">
      <c r="A371" s="389"/>
      <c r="B371" s="24"/>
      <c r="C371" s="23"/>
      <c r="D371" s="362"/>
      <c r="E371" s="363"/>
      <c r="F371" s="363"/>
    </row>
    <row r="372" spans="1:6">
      <c r="A372" s="389"/>
      <c r="B372" s="24"/>
      <c r="C372" s="23"/>
      <c r="D372" s="362"/>
      <c r="E372" s="363"/>
      <c r="F372" s="363"/>
    </row>
    <row r="373" spans="1:6">
      <c r="A373" s="389"/>
      <c r="B373" s="24"/>
      <c r="C373" s="23"/>
      <c r="D373" s="362"/>
      <c r="E373" s="363"/>
      <c r="F373" s="363"/>
    </row>
    <row r="374" spans="1:6">
      <c r="A374" s="389"/>
      <c r="B374" s="24"/>
      <c r="C374" s="23"/>
      <c r="D374" s="362"/>
      <c r="E374" s="363"/>
      <c r="F374" s="363"/>
    </row>
    <row r="375" spans="1:6">
      <c r="A375" s="389"/>
      <c r="B375" s="24"/>
      <c r="C375" s="23"/>
      <c r="D375" s="362"/>
      <c r="E375" s="363"/>
      <c r="F375" s="363"/>
    </row>
    <row r="376" spans="1:6">
      <c r="A376" s="389"/>
      <c r="B376" s="24"/>
      <c r="C376" s="23"/>
      <c r="D376" s="362"/>
      <c r="E376" s="363"/>
      <c r="F376" s="363"/>
    </row>
    <row r="377" spans="1:6">
      <c r="A377" s="389"/>
      <c r="B377" s="24"/>
      <c r="C377" s="23"/>
      <c r="D377" s="362"/>
      <c r="E377" s="363"/>
      <c r="F377" s="363"/>
    </row>
    <row r="378" spans="1:6">
      <c r="A378" s="389"/>
      <c r="B378" s="24"/>
      <c r="C378" s="23"/>
      <c r="D378" s="362"/>
      <c r="E378" s="363"/>
      <c r="F378" s="363"/>
    </row>
    <row r="379" spans="1:6">
      <c r="A379" s="389"/>
      <c r="B379" s="24"/>
      <c r="C379" s="23"/>
      <c r="D379" s="362"/>
      <c r="E379" s="363"/>
      <c r="F379" s="363"/>
    </row>
    <row r="380" spans="1:6">
      <c r="A380" s="389"/>
      <c r="B380" s="24"/>
      <c r="C380" s="23"/>
      <c r="D380" s="362"/>
      <c r="E380" s="363"/>
      <c r="F380" s="363"/>
    </row>
    <row r="381" spans="1:6">
      <c r="A381" s="389"/>
      <c r="B381" s="24"/>
      <c r="C381" s="23"/>
      <c r="D381" s="362"/>
      <c r="E381" s="363"/>
      <c r="F381" s="363"/>
    </row>
    <row r="382" spans="1:6">
      <c r="A382" s="389"/>
      <c r="B382" s="24"/>
      <c r="C382" s="23"/>
      <c r="D382" s="362"/>
      <c r="E382" s="363"/>
      <c r="F382" s="363"/>
    </row>
    <row r="383" spans="1:6">
      <c r="A383" s="389"/>
      <c r="B383" s="24"/>
      <c r="C383" s="23"/>
      <c r="D383" s="362"/>
      <c r="E383" s="363"/>
      <c r="F383" s="363"/>
    </row>
    <row r="384" spans="1:6">
      <c r="A384" s="389"/>
      <c r="B384" s="24"/>
      <c r="C384" s="23"/>
      <c r="D384" s="362"/>
      <c r="E384" s="363"/>
      <c r="F384" s="363"/>
    </row>
    <row r="385" spans="1:6">
      <c r="A385" s="389"/>
      <c r="B385" s="24"/>
      <c r="C385" s="23"/>
      <c r="D385" s="362"/>
      <c r="E385" s="363"/>
      <c r="F385" s="363"/>
    </row>
    <row r="386" spans="1:6">
      <c r="A386" s="389"/>
      <c r="B386" s="24"/>
      <c r="C386" s="23"/>
      <c r="D386" s="362"/>
      <c r="E386" s="363"/>
      <c r="F386" s="363"/>
    </row>
    <row r="387" spans="1:6">
      <c r="A387" s="389"/>
      <c r="B387" s="24"/>
      <c r="C387" s="23"/>
      <c r="D387" s="362"/>
      <c r="E387" s="363"/>
      <c r="F387" s="363"/>
    </row>
    <row r="388" spans="1:6">
      <c r="A388" s="389"/>
      <c r="B388" s="24"/>
      <c r="C388" s="23"/>
      <c r="D388" s="362"/>
      <c r="E388" s="363"/>
      <c r="F388" s="363"/>
    </row>
    <row r="389" spans="1:6">
      <c r="A389" s="389"/>
      <c r="B389" s="24"/>
      <c r="C389" s="23"/>
      <c r="D389" s="362"/>
      <c r="E389" s="363"/>
      <c r="F389" s="363"/>
    </row>
    <row r="390" spans="1:6">
      <c r="A390" s="389"/>
      <c r="B390" s="24"/>
      <c r="C390" s="23"/>
      <c r="D390" s="362"/>
      <c r="E390" s="363"/>
      <c r="F390" s="363"/>
    </row>
    <row r="391" spans="1:6">
      <c r="A391" s="389"/>
      <c r="B391" s="24"/>
      <c r="C391" s="23"/>
      <c r="D391" s="362"/>
      <c r="E391" s="363"/>
      <c r="F391" s="363"/>
    </row>
    <row r="392" spans="1:6">
      <c r="A392" s="389"/>
      <c r="B392" s="24"/>
      <c r="C392" s="23"/>
      <c r="D392" s="362"/>
      <c r="E392" s="363"/>
      <c r="F392" s="363"/>
    </row>
    <row r="393" spans="1:6">
      <c r="A393" s="389"/>
      <c r="B393" s="24"/>
      <c r="C393" s="23"/>
      <c r="D393" s="362"/>
      <c r="E393" s="363"/>
      <c r="F393" s="363"/>
    </row>
    <row r="394" spans="1:6">
      <c r="A394" s="389"/>
      <c r="B394" s="24"/>
      <c r="C394" s="23"/>
      <c r="D394" s="362"/>
      <c r="E394" s="363"/>
      <c r="F394" s="363"/>
    </row>
    <row r="395" spans="1:6">
      <c r="A395" s="389"/>
      <c r="B395" s="24"/>
      <c r="C395" s="23"/>
      <c r="D395" s="362"/>
      <c r="E395" s="363"/>
      <c r="F395" s="363"/>
    </row>
    <row r="396" spans="1:6">
      <c r="A396" s="389"/>
      <c r="B396" s="24"/>
      <c r="C396" s="23"/>
      <c r="D396" s="362"/>
      <c r="E396" s="363"/>
      <c r="F396" s="363"/>
    </row>
    <row r="397" spans="1:6">
      <c r="A397" s="389"/>
      <c r="B397" s="24"/>
      <c r="C397" s="23"/>
      <c r="D397" s="362"/>
      <c r="E397" s="363"/>
      <c r="F397" s="363"/>
    </row>
    <row r="398" spans="1:6">
      <c r="A398" s="389"/>
      <c r="B398" s="24"/>
      <c r="C398" s="23"/>
      <c r="D398" s="362"/>
      <c r="E398" s="363"/>
      <c r="F398" s="363"/>
    </row>
    <row r="399" spans="1:6">
      <c r="A399" s="389"/>
      <c r="B399" s="24"/>
      <c r="C399" s="23"/>
      <c r="D399" s="362"/>
      <c r="E399" s="363"/>
      <c r="F399" s="363"/>
    </row>
    <row r="400" spans="1:6">
      <c r="A400" s="389"/>
      <c r="B400" s="24"/>
      <c r="C400" s="23"/>
      <c r="D400" s="362"/>
      <c r="E400" s="363"/>
      <c r="F400" s="363"/>
    </row>
    <row r="401" spans="1:6">
      <c r="A401" s="389"/>
      <c r="B401" s="24"/>
      <c r="C401" s="23"/>
      <c r="D401" s="362"/>
      <c r="E401" s="363"/>
      <c r="F401" s="363"/>
    </row>
    <row r="402" spans="1:6">
      <c r="A402" s="389"/>
      <c r="B402" s="24"/>
      <c r="C402" s="23"/>
      <c r="D402" s="362"/>
      <c r="E402" s="363"/>
      <c r="F402" s="363"/>
    </row>
    <row r="403" spans="1:6">
      <c r="A403" s="389"/>
      <c r="B403" s="24"/>
      <c r="C403" s="23"/>
      <c r="D403" s="362"/>
      <c r="E403" s="363"/>
      <c r="F403" s="363"/>
    </row>
    <row r="404" spans="1:6">
      <c r="A404" s="389"/>
      <c r="B404" s="24"/>
      <c r="C404" s="23"/>
      <c r="D404" s="362"/>
      <c r="E404" s="363"/>
      <c r="F404" s="363"/>
    </row>
    <row r="405" spans="1:6">
      <c r="A405" s="389"/>
      <c r="B405" s="24"/>
      <c r="C405" s="23"/>
      <c r="D405" s="362"/>
      <c r="E405" s="363"/>
      <c r="F405" s="363"/>
    </row>
    <row r="406" spans="1:6">
      <c r="A406" s="389"/>
      <c r="B406" s="24"/>
      <c r="C406" s="23"/>
      <c r="D406" s="362"/>
      <c r="E406" s="363"/>
      <c r="F406" s="363"/>
    </row>
    <row r="407" spans="1:6">
      <c r="A407" s="389"/>
      <c r="B407" s="24"/>
      <c r="C407" s="23"/>
      <c r="D407" s="362"/>
      <c r="E407" s="363"/>
      <c r="F407" s="363"/>
    </row>
    <row r="408" spans="1:6">
      <c r="A408" s="389"/>
      <c r="B408" s="24"/>
      <c r="C408" s="23"/>
      <c r="D408" s="362"/>
      <c r="E408" s="363"/>
      <c r="F408" s="363"/>
    </row>
    <row r="409" spans="1:6">
      <c r="A409" s="389"/>
      <c r="B409" s="24"/>
      <c r="C409" s="23"/>
      <c r="D409" s="362"/>
      <c r="E409" s="363"/>
      <c r="F409" s="363"/>
    </row>
    <row r="410" spans="1:6">
      <c r="A410" s="389"/>
      <c r="B410" s="24"/>
      <c r="C410" s="23"/>
      <c r="D410" s="362"/>
      <c r="E410" s="363"/>
      <c r="F410" s="363"/>
    </row>
    <row r="411" spans="1:6">
      <c r="A411" s="389"/>
      <c r="B411" s="24"/>
      <c r="C411" s="23"/>
      <c r="D411" s="362"/>
      <c r="E411" s="363"/>
      <c r="F411" s="363"/>
    </row>
    <row r="412" spans="1:6">
      <c r="A412" s="389"/>
      <c r="B412" s="24"/>
      <c r="C412" s="23"/>
      <c r="D412" s="362"/>
      <c r="E412" s="363"/>
      <c r="F412" s="363"/>
    </row>
    <row r="413" spans="1:6">
      <c r="A413" s="389"/>
      <c r="B413" s="24"/>
      <c r="C413" s="23"/>
      <c r="D413" s="362"/>
      <c r="E413" s="363"/>
      <c r="F413" s="363"/>
    </row>
    <row r="414" spans="1:6">
      <c r="A414" s="389"/>
      <c r="B414" s="24"/>
      <c r="C414" s="23"/>
      <c r="D414" s="362"/>
      <c r="E414" s="363"/>
      <c r="F414" s="363"/>
    </row>
    <row r="415" spans="1:6">
      <c r="A415" s="389"/>
      <c r="B415" s="24"/>
      <c r="C415" s="23"/>
      <c r="D415" s="362"/>
      <c r="E415" s="363"/>
      <c r="F415" s="363"/>
    </row>
    <row r="416" spans="1:6">
      <c r="A416" s="389"/>
      <c r="B416" s="24"/>
      <c r="C416" s="23"/>
      <c r="D416" s="362"/>
      <c r="E416" s="363"/>
      <c r="F416" s="363"/>
    </row>
    <row r="417" spans="1:6">
      <c r="A417" s="389"/>
      <c r="B417" s="24"/>
      <c r="C417" s="23"/>
      <c r="D417" s="362"/>
      <c r="E417" s="363"/>
      <c r="F417" s="363"/>
    </row>
    <row r="418" spans="1:6">
      <c r="A418" s="389"/>
      <c r="B418" s="24"/>
      <c r="C418" s="23"/>
      <c r="D418" s="362"/>
      <c r="E418" s="363"/>
      <c r="F418" s="363"/>
    </row>
    <row r="419" spans="1:6">
      <c r="A419" s="389"/>
      <c r="B419" s="24"/>
      <c r="C419" s="23"/>
      <c r="D419" s="362"/>
      <c r="E419" s="363"/>
      <c r="F419" s="363"/>
    </row>
    <row r="420" spans="1:6">
      <c r="A420" s="389"/>
      <c r="B420" s="24"/>
      <c r="C420" s="23"/>
      <c r="D420" s="362"/>
      <c r="E420" s="363"/>
      <c r="F420" s="363"/>
    </row>
    <row r="421" spans="1:6">
      <c r="A421" s="389"/>
      <c r="B421" s="24"/>
      <c r="C421" s="23"/>
      <c r="D421" s="362"/>
      <c r="E421" s="363"/>
      <c r="F421" s="363"/>
    </row>
    <row r="422" spans="1:6">
      <c r="A422" s="389"/>
      <c r="B422" s="24"/>
      <c r="C422" s="23"/>
      <c r="D422" s="362"/>
      <c r="E422" s="363"/>
      <c r="F422" s="363"/>
    </row>
    <row r="423" spans="1:6">
      <c r="A423" s="389"/>
      <c r="B423" s="24"/>
      <c r="C423" s="23"/>
      <c r="D423" s="362"/>
      <c r="E423" s="363"/>
      <c r="F423" s="363"/>
    </row>
    <row r="424" spans="1:6">
      <c r="A424" s="389"/>
      <c r="B424" s="24"/>
      <c r="C424" s="23"/>
      <c r="D424" s="362"/>
      <c r="E424" s="363"/>
      <c r="F424" s="363"/>
    </row>
    <row r="425" spans="1:6">
      <c r="A425" s="389"/>
      <c r="B425" s="24"/>
      <c r="C425" s="23"/>
      <c r="D425" s="362"/>
      <c r="E425" s="363"/>
      <c r="F425" s="363"/>
    </row>
    <row r="426" spans="1:6">
      <c r="A426" s="389"/>
      <c r="B426" s="24"/>
      <c r="C426" s="23"/>
      <c r="D426" s="362"/>
      <c r="E426" s="363"/>
      <c r="F426" s="363"/>
    </row>
    <row r="427" spans="1:6">
      <c r="A427" s="389"/>
      <c r="B427" s="24"/>
      <c r="C427" s="23"/>
      <c r="D427" s="362"/>
      <c r="E427" s="363"/>
      <c r="F427" s="363"/>
    </row>
    <row r="428" spans="1:6">
      <c r="A428" s="389"/>
      <c r="B428" s="24"/>
      <c r="C428" s="23"/>
      <c r="D428" s="362"/>
      <c r="E428" s="363"/>
      <c r="F428" s="363"/>
    </row>
    <row r="429" spans="1:6">
      <c r="A429" s="389"/>
      <c r="B429" s="24"/>
      <c r="C429" s="23"/>
      <c r="D429" s="362"/>
      <c r="E429" s="363"/>
      <c r="F429" s="363"/>
    </row>
    <row r="430" spans="1:6">
      <c r="A430" s="389"/>
      <c r="B430" s="24"/>
      <c r="C430" s="23"/>
      <c r="D430" s="362"/>
      <c r="E430" s="363"/>
      <c r="F430" s="363"/>
    </row>
    <row r="431" spans="1:6">
      <c r="A431" s="389"/>
      <c r="B431" s="24"/>
      <c r="C431" s="23"/>
      <c r="D431" s="362"/>
      <c r="E431" s="363"/>
      <c r="F431" s="363"/>
    </row>
    <row r="432" spans="1:6">
      <c r="A432" s="389"/>
      <c r="B432" s="24"/>
      <c r="C432" s="23"/>
      <c r="D432" s="362"/>
      <c r="E432" s="363"/>
      <c r="F432" s="363"/>
    </row>
    <row r="433" spans="1:6">
      <c r="A433" s="389"/>
      <c r="B433" s="24"/>
      <c r="C433" s="23"/>
      <c r="D433" s="362"/>
      <c r="E433" s="363"/>
      <c r="F433" s="363"/>
    </row>
    <row r="434" spans="1:6">
      <c r="A434" s="389"/>
      <c r="B434" s="24"/>
      <c r="C434" s="23"/>
      <c r="D434" s="362"/>
      <c r="E434" s="363"/>
      <c r="F434" s="363"/>
    </row>
    <row r="435" spans="1:6">
      <c r="A435" s="389"/>
      <c r="B435" s="24"/>
      <c r="C435" s="23"/>
      <c r="D435" s="362"/>
      <c r="E435" s="363"/>
      <c r="F435" s="363"/>
    </row>
    <row r="436" spans="1:6">
      <c r="A436" s="389"/>
      <c r="B436" s="24"/>
      <c r="C436" s="23"/>
      <c r="D436" s="362"/>
      <c r="E436" s="363"/>
      <c r="F436" s="363"/>
    </row>
    <row r="437" spans="1:6">
      <c r="A437" s="389"/>
      <c r="B437" s="24"/>
      <c r="C437" s="23"/>
      <c r="D437" s="362"/>
      <c r="E437" s="363"/>
      <c r="F437" s="363"/>
    </row>
    <row r="438" spans="1:6">
      <c r="A438" s="389"/>
      <c r="B438" s="24"/>
      <c r="C438" s="23"/>
      <c r="D438" s="362"/>
      <c r="E438" s="363"/>
      <c r="F438" s="363"/>
    </row>
    <row r="439" spans="1:6">
      <c r="A439" s="389"/>
      <c r="B439" s="24"/>
      <c r="C439" s="23"/>
      <c r="D439" s="362"/>
      <c r="E439" s="363"/>
      <c r="F439" s="363"/>
    </row>
    <row r="440" spans="1:6">
      <c r="A440" s="389"/>
      <c r="B440" s="24"/>
      <c r="C440" s="23"/>
      <c r="D440" s="362"/>
      <c r="E440" s="363"/>
      <c r="F440" s="363"/>
    </row>
    <row r="441" spans="1:6">
      <c r="A441" s="389"/>
      <c r="B441" s="24"/>
      <c r="C441" s="23"/>
      <c r="D441" s="362"/>
      <c r="E441" s="363"/>
      <c r="F441" s="363"/>
    </row>
    <row r="442" spans="1:6">
      <c r="A442" s="389"/>
      <c r="B442" s="24"/>
      <c r="C442" s="23"/>
      <c r="D442" s="362"/>
      <c r="E442" s="363"/>
      <c r="F442" s="363"/>
    </row>
    <row r="443" spans="1:6">
      <c r="A443" s="389"/>
      <c r="B443" s="24"/>
      <c r="C443" s="23"/>
      <c r="D443" s="362"/>
      <c r="E443" s="363"/>
      <c r="F443" s="363"/>
    </row>
    <row r="444" spans="1:6">
      <c r="A444" s="389"/>
      <c r="B444" s="24"/>
      <c r="C444" s="23"/>
      <c r="D444" s="362"/>
      <c r="E444" s="363"/>
      <c r="F444" s="363"/>
    </row>
    <row r="445" spans="1:6">
      <c r="A445" s="389"/>
      <c r="B445" s="24"/>
      <c r="C445" s="23"/>
      <c r="D445" s="362"/>
      <c r="E445" s="363"/>
      <c r="F445" s="363"/>
    </row>
    <row r="446" spans="1:6">
      <c r="A446" s="389"/>
      <c r="B446" s="24"/>
      <c r="C446" s="23"/>
      <c r="D446" s="362"/>
      <c r="E446" s="363"/>
      <c r="F446" s="363"/>
    </row>
    <row r="447" spans="1:6">
      <c r="A447" s="389"/>
      <c r="B447" s="24"/>
      <c r="C447" s="23"/>
      <c r="D447" s="362"/>
      <c r="E447" s="363"/>
      <c r="F447" s="363"/>
    </row>
    <row r="448" spans="1:6">
      <c r="A448" s="389"/>
      <c r="B448" s="24"/>
      <c r="C448" s="23"/>
      <c r="D448" s="362"/>
      <c r="E448" s="363"/>
      <c r="F448" s="363"/>
    </row>
    <row r="449" spans="1:6">
      <c r="A449" s="389"/>
      <c r="B449" s="24"/>
      <c r="C449" s="23"/>
      <c r="D449" s="362"/>
      <c r="E449" s="363"/>
      <c r="F449" s="363"/>
    </row>
    <row r="450" spans="1:6">
      <c r="A450" s="389"/>
      <c r="B450" s="24"/>
      <c r="C450" s="23"/>
      <c r="D450" s="362"/>
      <c r="E450" s="363"/>
      <c r="F450" s="363"/>
    </row>
    <row r="451" spans="1:6">
      <c r="A451" s="389"/>
      <c r="B451" s="24"/>
      <c r="C451" s="23"/>
      <c r="D451" s="362"/>
      <c r="E451" s="363"/>
      <c r="F451" s="363"/>
    </row>
    <row r="452" spans="1:6">
      <c r="A452" s="389"/>
      <c r="B452" s="24"/>
    </row>
  </sheetData>
  <sortState ref="H74:L150">
    <sortCondition ref="H74"/>
  </sortState>
  <conditionalFormatting sqref="B111">
    <cfRule type="expression" dxfId="13" priority="15" stopIfTrue="1">
      <formula>$Q111&gt;0</formula>
    </cfRule>
    <cfRule type="expression" dxfId="12" priority="16" stopIfTrue="1">
      <formula>#REF!=1</formula>
    </cfRule>
  </conditionalFormatting>
  <conditionalFormatting sqref="B105">
    <cfRule type="expression" dxfId="11" priority="17" stopIfTrue="1">
      <formula>$Q106&gt;0</formula>
    </cfRule>
    <cfRule type="expression" dxfId="10" priority="18" stopIfTrue="1">
      <formula>#REF!=1</formula>
    </cfRule>
  </conditionalFormatting>
  <conditionalFormatting sqref="B103">
    <cfRule type="expression" dxfId="9" priority="13" stopIfTrue="1">
      <formula>$M103&gt;0</formula>
    </cfRule>
    <cfRule type="expression" dxfId="8" priority="14" stopIfTrue="1">
      <formula>#REF!=1</formula>
    </cfRule>
  </conditionalFormatting>
  <conditionalFormatting sqref="B115 B117:B118">
    <cfRule type="expression" dxfId="7" priority="9" stopIfTrue="1">
      <formula>$N112&gt;0</formula>
    </cfRule>
    <cfRule type="expression" dxfId="6" priority="10" stopIfTrue="1">
      <formula>#REF!=1</formula>
    </cfRule>
  </conditionalFormatting>
  <conditionalFormatting sqref="B121">
    <cfRule type="expression" dxfId="5" priority="5" stopIfTrue="1">
      <formula>$N116&gt;0</formula>
    </cfRule>
    <cfRule type="expression" dxfId="4" priority="6" stopIfTrue="1">
      <formula>#REF!=1</formula>
    </cfRule>
  </conditionalFormatting>
  <conditionalFormatting sqref="B123">
    <cfRule type="expression" dxfId="3" priority="3" stopIfTrue="1">
      <formula>$N120&gt;0</formula>
    </cfRule>
    <cfRule type="expression" dxfId="2" priority="4" stopIfTrue="1">
      <formula>#REF!=1</formula>
    </cfRule>
  </conditionalFormatting>
  <conditionalFormatting sqref="B119">
    <cfRule type="expression" dxfId="1" priority="1" stopIfTrue="1">
      <formula>$N116&gt;0</formula>
    </cfRule>
    <cfRule type="expression" dxfId="0" priority="2" stopIfTrue="1">
      <formula>#REF!=1</formula>
    </cfRule>
  </conditionalFormatting>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rowBreaks count="2" manualBreakCount="2">
    <brk id="60" max="5" man="1"/>
    <brk id="13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topLeftCell="A7" zoomScaleNormal="100" zoomScaleSheetLayoutView="100" workbookViewId="0">
      <selection activeCell="E7" sqref="E7:E17"/>
    </sheetView>
  </sheetViews>
  <sheetFormatPr defaultRowHeight="12.75"/>
  <cols>
    <col min="1" max="1" width="5.85546875" style="65" customWidth="1"/>
    <col min="2" max="2" width="45" style="65" customWidth="1"/>
    <col min="3" max="3" width="6" style="66" customWidth="1"/>
    <col min="4" max="4" width="8.140625" style="65" customWidth="1"/>
    <col min="5" max="5" width="9.42578125" style="65" customWidth="1"/>
    <col min="6" max="6" width="13.28515625" style="65" customWidth="1"/>
    <col min="7" max="7" width="9.140625" style="65"/>
    <col min="8" max="8" width="22" style="65" customWidth="1"/>
    <col min="9" max="256" width="9.140625" style="65"/>
    <col min="257" max="257" width="7.28515625" style="65" bestFit="1" customWidth="1"/>
    <col min="258" max="258" width="45" style="65" customWidth="1"/>
    <col min="259" max="259" width="6" style="65" customWidth="1"/>
    <col min="260" max="260" width="10.7109375" style="65" customWidth="1"/>
    <col min="261" max="261" width="9.7109375" style="65" customWidth="1"/>
    <col min="262" max="262" width="12.42578125" style="65" customWidth="1"/>
    <col min="263" max="263" width="9.140625" style="65"/>
    <col min="264" max="264" width="12.42578125" style="65" customWidth="1"/>
    <col min="265" max="512" width="9.140625" style="65"/>
    <col min="513" max="513" width="7.28515625" style="65" bestFit="1" customWidth="1"/>
    <col min="514" max="514" width="45" style="65" customWidth="1"/>
    <col min="515" max="515" width="6" style="65" customWidth="1"/>
    <col min="516" max="516" width="10.7109375" style="65" customWidth="1"/>
    <col min="517" max="517" width="9.7109375" style="65" customWidth="1"/>
    <col min="518" max="518" width="12.42578125" style="65" customWidth="1"/>
    <col min="519" max="519" width="9.140625" style="65"/>
    <col min="520" max="520" width="12.42578125" style="65" customWidth="1"/>
    <col min="521" max="768" width="9.140625" style="65"/>
    <col min="769" max="769" width="7.28515625" style="65" bestFit="1" customWidth="1"/>
    <col min="770" max="770" width="45" style="65" customWidth="1"/>
    <col min="771" max="771" width="6" style="65" customWidth="1"/>
    <col min="772" max="772" width="10.7109375" style="65" customWidth="1"/>
    <col min="773" max="773" width="9.7109375" style="65" customWidth="1"/>
    <col min="774" max="774" width="12.42578125" style="65" customWidth="1"/>
    <col min="775" max="775" width="9.140625" style="65"/>
    <col min="776" max="776" width="12.42578125" style="65" customWidth="1"/>
    <col min="777" max="1024" width="9.140625" style="65"/>
    <col min="1025" max="1025" width="7.28515625" style="65" bestFit="1" customWidth="1"/>
    <col min="1026" max="1026" width="45" style="65" customWidth="1"/>
    <col min="1027" max="1027" width="6" style="65" customWidth="1"/>
    <col min="1028" max="1028" width="10.7109375" style="65" customWidth="1"/>
    <col min="1029" max="1029" width="9.7109375" style="65" customWidth="1"/>
    <col min="1030" max="1030" width="12.42578125" style="65" customWidth="1"/>
    <col min="1031" max="1031" width="9.140625" style="65"/>
    <col min="1032" max="1032" width="12.42578125" style="65" customWidth="1"/>
    <col min="1033" max="1280" width="9.140625" style="65"/>
    <col min="1281" max="1281" width="7.28515625" style="65" bestFit="1" customWidth="1"/>
    <col min="1282" max="1282" width="45" style="65" customWidth="1"/>
    <col min="1283" max="1283" width="6" style="65" customWidth="1"/>
    <col min="1284" max="1284" width="10.7109375" style="65" customWidth="1"/>
    <col min="1285" max="1285" width="9.7109375" style="65" customWidth="1"/>
    <col min="1286" max="1286" width="12.42578125" style="65" customWidth="1"/>
    <col min="1287" max="1287" width="9.140625" style="65"/>
    <col min="1288" max="1288" width="12.42578125" style="65" customWidth="1"/>
    <col min="1289" max="1536" width="9.140625" style="65"/>
    <col min="1537" max="1537" width="7.28515625" style="65" bestFit="1" customWidth="1"/>
    <col min="1538" max="1538" width="45" style="65" customWidth="1"/>
    <col min="1539" max="1539" width="6" style="65" customWidth="1"/>
    <col min="1540" max="1540" width="10.7109375" style="65" customWidth="1"/>
    <col min="1541" max="1541" width="9.7109375" style="65" customWidth="1"/>
    <col min="1542" max="1542" width="12.42578125" style="65" customWidth="1"/>
    <col min="1543" max="1543" width="9.140625" style="65"/>
    <col min="1544" max="1544" width="12.42578125" style="65" customWidth="1"/>
    <col min="1545" max="1792" width="9.140625" style="65"/>
    <col min="1793" max="1793" width="7.28515625" style="65" bestFit="1" customWidth="1"/>
    <col min="1794" max="1794" width="45" style="65" customWidth="1"/>
    <col min="1795" max="1795" width="6" style="65" customWidth="1"/>
    <col min="1796" max="1796" width="10.7109375" style="65" customWidth="1"/>
    <col min="1797" max="1797" width="9.7109375" style="65" customWidth="1"/>
    <col min="1798" max="1798" width="12.42578125" style="65" customWidth="1"/>
    <col min="1799" max="1799" width="9.140625" style="65"/>
    <col min="1800" max="1800" width="12.42578125" style="65" customWidth="1"/>
    <col min="1801" max="2048" width="9.140625" style="65"/>
    <col min="2049" max="2049" width="7.28515625" style="65" bestFit="1" customWidth="1"/>
    <col min="2050" max="2050" width="45" style="65" customWidth="1"/>
    <col min="2051" max="2051" width="6" style="65" customWidth="1"/>
    <col min="2052" max="2052" width="10.7109375" style="65" customWidth="1"/>
    <col min="2053" max="2053" width="9.7109375" style="65" customWidth="1"/>
    <col min="2054" max="2054" width="12.42578125" style="65" customWidth="1"/>
    <col min="2055" max="2055" width="9.140625" style="65"/>
    <col min="2056" max="2056" width="12.42578125" style="65" customWidth="1"/>
    <col min="2057" max="2304" width="9.140625" style="65"/>
    <col min="2305" max="2305" width="7.28515625" style="65" bestFit="1" customWidth="1"/>
    <col min="2306" max="2306" width="45" style="65" customWidth="1"/>
    <col min="2307" max="2307" width="6" style="65" customWidth="1"/>
    <col min="2308" max="2308" width="10.7109375" style="65" customWidth="1"/>
    <col min="2309" max="2309" width="9.7109375" style="65" customWidth="1"/>
    <col min="2310" max="2310" width="12.42578125" style="65" customWidth="1"/>
    <col min="2311" max="2311" width="9.140625" style="65"/>
    <col min="2312" max="2312" width="12.42578125" style="65" customWidth="1"/>
    <col min="2313" max="2560" width="9.140625" style="65"/>
    <col min="2561" max="2561" width="7.28515625" style="65" bestFit="1" customWidth="1"/>
    <col min="2562" max="2562" width="45" style="65" customWidth="1"/>
    <col min="2563" max="2563" width="6" style="65" customWidth="1"/>
    <col min="2564" max="2564" width="10.7109375" style="65" customWidth="1"/>
    <col min="2565" max="2565" width="9.7109375" style="65" customWidth="1"/>
    <col min="2566" max="2566" width="12.42578125" style="65" customWidth="1"/>
    <col min="2567" max="2567" width="9.140625" style="65"/>
    <col min="2568" max="2568" width="12.42578125" style="65" customWidth="1"/>
    <col min="2569" max="2816" width="9.140625" style="65"/>
    <col min="2817" max="2817" width="7.28515625" style="65" bestFit="1" customWidth="1"/>
    <col min="2818" max="2818" width="45" style="65" customWidth="1"/>
    <col min="2819" max="2819" width="6" style="65" customWidth="1"/>
    <col min="2820" max="2820" width="10.7109375" style="65" customWidth="1"/>
    <col min="2821" max="2821" width="9.7109375" style="65" customWidth="1"/>
    <col min="2822" max="2822" width="12.42578125" style="65" customWidth="1"/>
    <col min="2823" max="2823" width="9.140625" style="65"/>
    <col min="2824" max="2824" width="12.42578125" style="65" customWidth="1"/>
    <col min="2825" max="3072" width="9.140625" style="65"/>
    <col min="3073" max="3073" width="7.28515625" style="65" bestFit="1" customWidth="1"/>
    <col min="3074" max="3074" width="45" style="65" customWidth="1"/>
    <col min="3075" max="3075" width="6" style="65" customWidth="1"/>
    <col min="3076" max="3076" width="10.7109375" style="65" customWidth="1"/>
    <col min="3077" max="3077" width="9.7109375" style="65" customWidth="1"/>
    <col min="3078" max="3078" width="12.42578125" style="65" customWidth="1"/>
    <col min="3079" max="3079" width="9.140625" style="65"/>
    <col min="3080" max="3080" width="12.42578125" style="65" customWidth="1"/>
    <col min="3081" max="3328" width="9.140625" style="65"/>
    <col min="3329" max="3329" width="7.28515625" style="65" bestFit="1" customWidth="1"/>
    <col min="3330" max="3330" width="45" style="65" customWidth="1"/>
    <col min="3331" max="3331" width="6" style="65" customWidth="1"/>
    <col min="3332" max="3332" width="10.7109375" style="65" customWidth="1"/>
    <col min="3333" max="3333" width="9.7109375" style="65" customWidth="1"/>
    <col min="3334" max="3334" width="12.42578125" style="65" customWidth="1"/>
    <col min="3335" max="3335" width="9.140625" style="65"/>
    <col min="3336" max="3336" width="12.42578125" style="65" customWidth="1"/>
    <col min="3337" max="3584" width="9.140625" style="65"/>
    <col min="3585" max="3585" width="7.28515625" style="65" bestFit="1" customWidth="1"/>
    <col min="3586" max="3586" width="45" style="65" customWidth="1"/>
    <col min="3587" max="3587" width="6" style="65" customWidth="1"/>
    <col min="3588" max="3588" width="10.7109375" style="65" customWidth="1"/>
    <col min="3589" max="3589" width="9.7109375" style="65" customWidth="1"/>
    <col min="3590" max="3590" width="12.42578125" style="65" customWidth="1"/>
    <col min="3591" max="3591" width="9.140625" style="65"/>
    <col min="3592" max="3592" width="12.42578125" style="65" customWidth="1"/>
    <col min="3593" max="3840" width="9.140625" style="65"/>
    <col min="3841" max="3841" width="7.28515625" style="65" bestFit="1" customWidth="1"/>
    <col min="3842" max="3842" width="45" style="65" customWidth="1"/>
    <col min="3843" max="3843" width="6" style="65" customWidth="1"/>
    <col min="3844" max="3844" width="10.7109375" style="65" customWidth="1"/>
    <col min="3845" max="3845" width="9.7109375" style="65" customWidth="1"/>
    <col min="3846" max="3846" width="12.42578125" style="65" customWidth="1"/>
    <col min="3847" max="3847" width="9.140625" style="65"/>
    <col min="3848" max="3848" width="12.42578125" style="65" customWidth="1"/>
    <col min="3849" max="4096" width="9.140625" style="65"/>
    <col min="4097" max="4097" width="7.28515625" style="65" bestFit="1" customWidth="1"/>
    <col min="4098" max="4098" width="45" style="65" customWidth="1"/>
    <col min="4099" max="4099" width="6" style="65" customWidth="1"/>
    <col min="4100" max="4100" width="10.7109375" style="65" customWidth="1"/>
    <col min="4101" max="4101" width="9.7109375" style="65" customWidth="1"/>
    <col min="4102" max="4102" width="12.42578125" style="65" customWidth="1"/>
    <col min="4103" max="4103" width="9.140625" style="65"/>
    <col min="4104" max="4104" width="12.42578125" style="65" customWidth="1"/>
    <col min="4105" max="4352" width="9.140625" style="65"/>
    <col min="4353" max="4353" width="7.28515625" style="65" bestFit="1" customWidth="1"/>
    <col min="4354" max="4354" width="45" style="65" customWidth="1"/>
    <col min="4355" max="4355" width="6" style="65" customWidth="1"/>
    <col min="4356" max="4356" width="10.7109375" style="65" customWidth="1"/>
    <col min="4357" max="4357" width="9.7109375" style="65" customWidth="1"/>
    <col min="4358" max="4358" width="12.42578125" style="65" customWidth="1"/>
    <col min="4359" max="4359" width="9.140625" style="65"/>
    <col min="4360" max="4360" width="12.42578125" style="65" customWidth="1"/>
    <col min="4361" max="4608" width="9.140625" style="65"/>
    <col min="4609" max="4609" width="7.28515625" style="65" bestFit="1" customWidth="1"/>
    <col min="4610" max="4610" width="45" style="65" customWidth="1"/>
    <col min="4611" max="4611" width="6" style="65" customWidth="1"/>
    <col min="4612" max="4612" width="10.7109375" style="65" customWidth="1"/>
    <col min="4613" max="4613" width="9.7109375" style="65" customWidth="1"/>
    <col min="4614" max="4614" width="12.42578125" style="65" customWidth="1"/>
    <col min="4615" max="4615" width="9.140625" style="65"/>
    <col min="4616" max="4616" width="12.42578125" style="65" customWidth="1"/>
    <col min="4617" max="4864" width="9.140625" style="65"/>
    <col min="4865" max="4865" width="7.28515625" style="65" bestFit="1" customWidth="1"/>
    <col min="4866" max="4866" width="45" style="65" customWidth="1"/>
    <col min="4867" max="4867" width="6" style="65" customWidth="1"/>
    <col min="4868" max="4868" width="10.7109375" style="65" customWidth="1"/>
    <col min="4869" max="4869" width="9.7109375" style="65" customWidth="1"/>
    <col min="4870" max="4870" width="12.42578125" style="65" customWidth="1"/>
    <col min="4871" max="4871" width="9.140625" style="65"/>
    <col min="4872" max="4872" width="12.42578125" style="65" customWidth="1"/>
    <col min="4873" max="5120" width="9.140625" style="65"/>
    <col min="5121" max="5121" width="7.28515625" style="65" bestFit="1" customWidth="1"/>
    <col min="5122" max="5122" width="45" style="65" customWidth="1"/>
    <col min="5123" max="5123" width="6" style="65" customWidth="1"/>
    <col min="5124" max="5124" width="10.7109375" style="65" customWidth="1"/>
    <col min="5125" max="5125" width="9.7109375" style="65" customWidth="1"/>
    <col min="5126" max="5126" width="12.42578125" style="65" customWidth="1"/>
    <col min="5127" max="5127" width="9.140625" style="65"/>
    <col min="5128" max="5128" width="12.42578125" style="65" customWidth="1"/>
    <col min="5129" max="5376" width="9.140625" style="65"/>
    <col min="5377" max="5377" width="7.28515625" style="65" bestFit="1" customWidth="1"/>
    <col min="5378" max="5378" width="45" style="65" customWidth="1"/>
    <col min="5379" max="5379" width="6" style="65" customWidth="1"/>
    <col min="5380" max="5380" width="10.7109375" style="65" customWidth="1"/>
    <col min="5381" max="5381" width="9.7109375" style="65" customWidth="1"/>
    <col min="5382" max="5382" width="12.42578125" style="65" customWidth="1"/>
    <col min="5383" max="5383" width="9.140625" style="65"/>
    <col min="5384" max="5384" width="12.42578125" style="65" customWidth="1"/>
    <col min="5385" max="5632" width="9.140625" style="65"/>
    <col min="5633" max="5633" width="7.28515625" style="65" bestFit="1" customWidth="1"/>
    <col min="5634" max="5634" width="45" style="65" customWidth="1"/>
    <col min="5635" max="5635" width="6" style="65" customWidth="1"/>
    <col min="5636" max="5636" width="10.7109375" style="65" customWidth="1"/>
    <col min="5637" max="5637" width="9.7109375" style="65" customWidth="1"/>
    <col min="5638" max="5638" width="12.42578125" style="65" customWidth="1"/>
    <col min="5639" max="5639" width="9.140625" style="65"/>
    <col min="5640" max="5640" width="12.42578125" style="65" customWidth="1"/>
    <col min="5641" max="5888" width="9.140625" style="65"/>
    <col min="5889" max="5889" width="7.28515625" style="65" bestFit="1" customWidth="1"/>
    <col min="5890" max="5890" width="45" style="65" customWidth="1"/>
    <col min="5891" max="5891" width="6" style="65" customWidth="1"/>
    <col min="5892" max="5892" width="10.7109375" style="65" customWidth="1"/>
    <col min="5893" max="5893" width="9.7109375" style="65" customWidth="1"/>
    <col min="5894" max="5894" width="12.42578125" style="65" customWidth="1"/>
    <col min="5895" max="5895" width="9.140625" style="65"/>
    <col min="5896" max="5896" width="12.42578125" style="65" customWidth="1"/>
    <col min="5897" max="6144" width="9.140625" style="65"/>
    <col min="6145" max="6145" width="7.28515625" style="65" bestFit="1" customWidth="1"/>
    <col min="6146" max="6146" width="45" style="65" customWidth="1"/>
    <col min="6147" max="6147" width="6" style="65" customWidth="1"/>
    <col min="6148" max="6148" width="10.7109375" style="65" customWidth="1"/>
    <col min="6149" max="6149" width="9.7109375" style="65" customWidth="1"/>
    <col min="6150" max="6150" width="12.42578125" style="65" customWidth="1"/>
    <col min="6151" max="6151" width="9.140625" style="65"/>
    <col min="6152" max="6152" width="12.42578125" style="65" customWidth="1"/>
    <col min="6153" max="6400" width="9.140625" style="65"/>
    <col min="6401" max="6401" width="7.28515625" style="65" bestFit="1" customWidth="1"/>
    <col min="6402" max="6402" width="45" style="65" customWidth="1"/>
    <col min="6403" max="6403" width="6" style="65" customWidth="1"/>
    <col min="6404" max="6404" width="10.7109375" style="65" customWidth="1"/>
    <col min="6405" max="6405" width="9.7109375" style="65" customWidth="1"/>
    <col min="6406" max="6406" width="12.42578125" style="65" customWidth="1"/>
    <col min="6407" max="6407" width="9.140625" style="65"/>
    <col min="6408" max="6408" width="12.42578125" style="65" customWidth="1"/>
    <col min="6409" max="6656" width="9.140625" style="65"/>
    <col min="6657" max="6657" width="7.28515625" style="65" bestFit="1" customWidth="1"/>
    <col min="6658" max="6658" width="45" style="65" customWidth="1"/>
    <col min="6659" max="6659" width="6" style="65" customWidth="1"/>
    <col min="6660" max="6660" width="10.7109375" style="65" customWidth="1"/>
    <col min="6661" max="6661" width="9.7109375" style="65" customWidth="1"/>
    <col min="6662" max="6662" width="12.42578125" style="65" customWidth="1"/>
    <col min="6663" max="6663" width="9.140625" style="65"/>
    <col min="6664" max="6664" width="12.42578125" style="65" customWidth="1"/>
    <col min="6665" max="6912" width="9.140625" style="65"/>
    <col min="6913" max="6913" width="7.28515625" style="65" bestFit="1" customWidth="1"/>
    <col min="6914" max="6914" width="45" style="65" customWidth="1"/>
    <col min="6915" max="6915" width="6" style="65" customWidth="1"/>
    <col min="6916" max="6916" width="10.7109375" style="65" customWidth="1"/>
    <col min="6917" max="6917" width="9.7109375" style="65" customWidth="1"/>
    <col min="6918" max="6918" width="12.42578125" style="65" customWidth="1"/>
    <col min="6919" max="6919" width="9.140625" style="65"/>
    <col min="6920" max="6920" width="12.42578125" style="65" customWidth="1"/>
    <col min="6921" max="7168" width="9.140625" style="65"/>
    <col min="7169" max="7169" width="7.28515625" style="65" bestFit="1" customWidth="1"/>
    <col min="7170" max="7170" width="45" style="65" customWidth="1"/>
    <col min="7171" max="7171" width="6" style="65" customWidth="1"/>
    <col min="7172" max="7172" width="10.7109375" style="65" customWidth="1"/>
    <col min="7173" max="7173" width="9.7109375" style="65" customWidth="1"/>
    <col min="7174" max="7174" width="12.42578125" style="65" customWidth="1"/>
    <col min="7175" max="7175" width="9.140625" style="65"/>
    <col min="7176" max="7176" width="12.42578125" style="65" customWidth="1"/>
    <col min="7177" max="7424" width="9.140625" style="65"/>
    <col min="7425" max="7425" width="7.28515625" style="65" bestFit="1" customWidth="1"/>
    <col min="7426" max="7426" width="45" style="65" customWidth="1"/>
    <col min="7427" max="7427" width="6" style="65" customWidth="1"/>
    <col min="7428" max="7428" width="10.7109375" style="65" customWidth="1"/>
    <col min="7429" max="7429" width="9.7109375" style="65" customWidth="1"/>
    <col min="7430" max="7430" width="12.42578125" style="65" customWidth="1"/>
    <col min="7431" max="7431" width="9.140625" style="65"/>
    <col min="7432" max="7432" width="12.42578125" style="65" customWidth="1"/>
    <col min="7433" max="7680" width="9.140625" style="65"/>
    <col min="7681" max="7681" width="7.28515625" style="65" bestFit="1" customWidth="1"/>
    <col min="7682" max="7682" width="45" style="65" customWidth="1"/>
    <col min="7683" max="7683" width="6" style="65" customWidth="1"/>
    <col min="7684" max="7684" width="10.7109375" style="65" customWidth="1"/>
    <col min="7685" max="7685" width="9.7109375" style="65" customWidth="1"/>
    <col min="7686" max="7686" width="12.42578125" style="65" customWidth="1"/>
    <col min="7687" max="7687" width="9.140625" style="65"/>
    <col min="7688" max="7688" width="12.42578125" style="65" customWidth="1"/>
    <col min="7689" max="7936" width="9.140625" style="65"/>
    <col min="7937" max="7937" width="7.28515625" style="65" bestFit="1" customWidth="1"/>
    <col min="7938" max="7938" width="45" style="65" customWidth="1"/>
    <col min="7939" max="7939" width="6" style="65" customWidth="1"/>
    <col min="7940" max="7940" width="10.7109375" style="65" customWidth="1"/>
    <col min="7941" max="7941" width="9.7109375" style="65" customWidth="1"/>
    <col min="7942" max="7942" width="12.42578125" style="65" customWidth="1"/>
    <col min="7943" max="7943" width="9.140625" style="65"/>
    <col min="7944" max="7944" width="12.42578125" style="65" customWidth="1"/>
    <col min="7945" max="8192" width="9.140625" style="65"/>
    <col min="8193" max="8193" width="7.28515625" style="65" bestFit="1" customWidth="1"/>
    <col min="8194" max="8194" width="45" style="65" customWidth="1"/>
    <col min="8195" max="8195" width="6" style="65" customWidth="1"/>
    <col min="8196" max="8196" width="10.7109375" style="65" customWidth="1"/>
    <col min="8197" max="8197" width="9.7109375" style="65" customWidth="1"/>
    <col min="8198" max="8198" width="12.42578125" style="65" customWidth="1"/>
    <col min="8199" max="8199" width="9.140625" style="65"/>
    <col min="8200" max="8200" width="12.42578125" style="65" customWidth="1"/>
    <col min="8201" max="8448" width="9.140625" style="65"/>
    <col min="8449" max="8449" width="7.28515625" style="65" bestFit="1" customWidth="1"/>
    <col min="8450" max="8450" width="45" style="65" customWidth="1"/>
    <col min="8451" max="8451" width="6" style="65" customWidth="1"/>
    <col min="8452" max="8452" width="10.7109375" style="65" customWidth="1"/>
    <col min="8453" max="8453" width="9.7109375" style="65" customWidth="1"/>
    <col min="8454" max="8454" width="12.42578125" style="65" customWidth="1"/>
    <col min="8455" max="8455" width="9.140625" style="65"/>
    <col min="8456" max="8456" width="12.42578125" style="65" customWidth="1"/>
    <col min="8457" max="8704" width="9.140625" style="65"/>
    <col min="8705" max="8705" width="7.28515625" style="65" bestFit="1" customWidth="1"/>
    <col min="8706" max="8706" width="45" style="65" customWidth="1"/>
    <col min="8707" max="8707" width="6" style="65" customWidth="1"/>
    <col min="8708" max="8708" width="10.7109375" style="65" customWidth="1"/>
    <col min="8709" max="8709" width="9.7109375" style="65" customWidth="1"/>
    <col min="8710" max="8710" width="12.42578125" style="65" customWidth="1"/>
    <col min="8711" max="8711" width="9.140625" style="65"/>
    <col min="8712" max="8712" width="12.42578125" style="65" customWidth="1"/>
    <col min="8713" max="8960" width="9.140625" style="65"/>
    <col min="8961" max="8961" width="7.28515625" style="65" bestFit="1" customWidth="1"/>
    <col min="8962" max="8962" width="45" style="65" customWidth="1"/>
    <col min="8963" max="8963" width="6" style="65" customWidth="1"/>
    <col min="8964" max="8964" width="10.7109375" style="65" customWidth="1"/>
    <col min="8965" max="8965" width="9.7109375" style="65" customWidth="1"/>
    <col min="8966" max="8966" width="12.42578125" style="65" customWidth="1"/>
    <col min="8967" max="8967" width="9.140625" style="65"/>
    <col min="8968" max="8968" width="12.42578125" style="65" customWidth="1"/>
    <col min="8969" max="9216" width="9.140625" style="65"/>
    <col min="9217" max="9217" width="7.28515625" style="65" bestFit="1" customWidth="1"/>
    <col min="9218" max="9218" width="45" style="65" customWidth="1"/>
    <col min="9219" max="9219" width="6" style="65" customWidth="1"/>
    <col min="9220" max="9220" width="10.7109375" style="65" customWidth="1"/>
    <col min="9221" max="9221" width="9.7109375" style="65" customWidth="1"/>
    <col min="9222" max="9222" width="12.42578125" style="65" customWidth="1"/>
    <col min="9223" max="9223" width="9.140625" style="65"/>
    <col min="9224" max="9224" width="12.42578125" style="65" customWidth="1"/>
    <col min="9225" max="9472" width="9.140625" style="65"/>
    <col min="9473" max="9473" width="7.28515625" style="65" bestFit="1" customWidth="1"/>
    <col min="9474" max="9474" width="45" style="65" customWidth="1"/>
    <col min="9475" max="9475" width="6" style="65" customWidth="1"/>
    <col min="9476" max="9476" width="10.7109375" style="65" customWidth="1"/>
    <col min="9477" max="9477" width="9.7109375" style="65" customWidth="1"/>
    <col min="9478" max="9478" width="12.42578125" style="65" customWidth="1"/>
    <col min="9479" max="9479" width="9.140625" style="65"/>
    <col min="9480" max="9480" width="12.42578125" style="65" customWidth="1"/>
    <col min="9481" max="9728" width="9.140625" style="65"/>
    <col min="9729" max="9729" width="7.28515625" style="65" bestFit="1" customWidth="1"/>
    <col min="9730" max="9730" width="45" style="65" customWidth="1"/>
    <col min="9731" max="9731" width="6" style="65" customWidth="1"/>
    <col min="9732" max="9732" width="10.7109375" style="65" customWidth="1"/>
    <col min="9733" max="9733" width="9.7109375" style="65" customWidth="1"/>
    <col min="9734" max="9734" width="12.42578125" style="65" customWidth="1"/>
    <col min="9735" max="9735" width="9.140625" style="65"/>
    <col min="9736" max="9736" width="12.42578125" style="65" customWidth="1"/>
    <col min="9737" max="9984" width="9.140625" style="65"/>
    <col min="9985" max="9985" width="7.28515625" style="65" bestFit="1" customWidth="1"/>
    <col min="9986" max="9986" width="45" style="65" customWidth="1"/>
    <col min="9987" max="9987" width="6" style="65" customWidth="1"/>
    <col min="9988" max="9988" width="10.7109375" style="65" customWidth="1"/>
    <col min="9989" max="9989" width="9.7109375" style="65" customWidth="1"/>
    <col min="9990" max="9990" width="12.42578125" style="65" customWidth="1"/>
    <col min="9991" max="9991" width="9.140625" style="65"/>
    <col min="9992" max="9992" width="12.42578125" style="65" customWidth="1"/>
    <col min="9993" max="10240" width="9.140625" style="65"/>
    <col min="10241" max="10241" width="7.28515625" style="65" bestFit="1" customWidth="1"/>
    <col min="10242" max="10242" width="45" style="65" customWidth="1"/>
    <col min="10243" max="10243" width="6" style="65" customWidth="1"/>
    <col min="10244" max="10244" width="10.7109375" style="65" customWidth="1"/>
    <col min="10245" max="10245" width="9.7109375" style="65" customWidth="1"/>
    <col min="10246" max="10246" width="12.42578125" style="65" customWidth="1"/>
    <col min="10247" max="10247" width="9.140625" style="65"/>
    <col min="10248" max="10248" width="12.42578125" style="65" customWidth="1"/>
    <col min="10249" max="10496" width="9.140625" style="65"/>
    <col min="10497" max="10497" width="7.28515625" style="65" bestFit="1" customWidth="1"/>
    <col min="10498" max="10498" width="45" style="65" customWidth="1"/>
    <col min="10499" max="10499" width="6" style="65" customWidth="1"/>
    <col min="10500" max="10500" width="10.7109375" style="65" customWidth="1"/>
    <col min="10501" max="10501" width="9.7109375" style="65" customWidth="1"/>
    <col min="10502" max="10502" width="12.42578125" style="65" customWidth="1"/>
    <col min="10503" max="10503" width="9.140625" style="65"/>
    <col min="10504" max="10504" width="12.42578125" style="65" customWidth="1"/>
    <col min="10505" max="10752" width="9.140625" style="65"/>
    <col min="10753" max="10753" width="7.28515625" style="65" bestFit="1" customWidth="1"/>
    <col min="10754" max="10754" width="45" style="65" customWidth="1"/>
    <col min="10755" max="10755" width="6" style="65" customWidth="1"/>
    <col min="10756" max="10756" width="10.7109375" style="65" customWidth="1"/>
    <col min="10757" max="10757" width="9.7109375" style="65" customWidth="1"/>
    <col min="10758" max="10758" width="12.42578125" style="65" customWidth="1"/>
    <col min="10759" max="10759" width="9.140625" style="65"/>
    <col min="10760" max="10760" width="12.42578125" style="65" customWidth="1"/>
    <col min="10761" max="11008" width="9.140625" style="65"/>
    <col min="11009" max="11009" width="7.28515625" style="65" bestFit="1" customWidth="1"/>
    <col min="11010" max="11010" width="45" style="65" customWidth="1"/>
    <col min="11011" max="11011" width="6" style="65" customWidth="1"/>
    <col min="11012" max="11012" width="10.7109375" style="65" customWidth="1"/>
    <col min="11013" max="11013" width="9.7109375" style="65" customWidth="1"/>
    <col min="11014" max="11014" width="12.42578125" style="65" customWidth="1"/>
    <col min="11015" max="11015" width="9.140625" style="65"/>
    <col min="11016" max="11016" width="12.42578125" style="65" customWidth="1"/>
    <col min="11017" max="11264" width="9.140625" style="65"/>
    <col min="11265" max="11265" width="7.28515625" style="65" bestFit="1" customWidth="1"/>
    <col min="11266" max="11266" width="45" style="65" customWidth="1"/>
    <col min="11267" max="11267" width="6" style="65" customWidth="1"/>
    <col min="11268" max="11268" width="10.7109375" style="65" customWidth="1"/>
    <col min="11269" max="11269" width="9.7109375" style="65" customWidth="1"/>
    <col min="11270" max="11270" width="12.42578125" style="65" customWidth="1"/>
    <col min="11271" max="11271" width="9.140625" style="65"/>
    <col min="11272" max="11272" width="12.42578125" style="65" customWidth="1"/>
    <col min="11273" max="11520" width="9.140625" style="65"/>
    <col min="11521" max="11521" width="7.28515625" style="65" bestFit="1" customWidth="1"/>
    <col min="11522" max="11522" width="45" style="65" customWidth="1"/>
    <col min="11523" max="11523" width="6" style="65" customWidth="1"/>
    <col min="11524" max="11524" width="10.7109375" style="65" customWidth="1"/>
    <col min="11525" max="11525" width="9.7109375" style="65" customWidth="1"/>
    <col min="11526" max="11526" width="12.42578125" style="65" customWidth="1"/>
    <col min="11527" max="11527" width="9.140625" style="65"/>
    <col min="11528" max="11528" width="12.42578125" style="65" customWidth="1"/>
    <col min="11529" max="11776" width="9.140625" style="65"/>
    <col min="11777" max="11777" width="7.28515625" style="65" bestFit="1" customWidth="1"/>
    <col min="11778" max="11778" width="45" style="65" customWidth="1"/>
    <col min="11779" max="11779" width="6" style="65" customWidth="1"/>
    <col min="11780" max="11780" width="10.7109375" style="65" customWidth="1"/>
    <col min="11781" max="11781" width="9.7109375" style="65" customWidth="1"/>
    <col min="11782" max="11782" width="12.42578125" style="65" customWidth="1"/>
    <col min="11783" max="11783" width="9.140625" style="65"/>
    <col min="11784" max="11784" width="12.42578125" style="65" customWidth="1"/>
    <col min="11785" max="12032" width="9.140625" style="65"/>
    <col min="12033" max="12033" width="7.28515625" style="65" bestFit="1" customWidth="1"/>
    <col min="12034" max="12034" width="45" style="65" customWidth="1"/>
    <col min="12035" max="12035" width="6" style="65" customWidth="1"/>
    <col min="12036" max="12036" width="10.7109375" style="65" customWidth="1"/>
    <col min="12037" max="12037" width="9.7109375" style="65" customWidth="1"/>
    <col min="12038" max="12038" width="12.42578125" style="65" customWidth="1"/>
    <col min="12039" max="12039" width="9.140625" style="65"/>
    <col min="12040" max="12040" width="12.42578125" style="65" customWidth="1"/>
    <col min="12041" max="12288" width="9.140625" style="65"/>
    <col min="12289" max="12289" width="7.28515625" style="65" bestFit="1" customWidth="1"/>
    <col min="12290" max="12290" width="45" style="65" customWidth="1"/>
    <col min="12291" max="12291" width="6" style="65" customWidth="1"/>
    <col min="12292" max="12292" width="10.7109375" style="65" customWidth="1"/>
    <col min="12293" max="12293" width="9.7109375" style="65" customWidth="1"/>
    <col min="12294" max="12294" width="12.42578125" style="65" customWidth="1"/>
    <col min="12295" max="12295" width="9.140625" style="65"/>
    <col min="12296" max="12296" width="12.42578125" style="65" customWidth="1"/>
    <col min="12297" max="12544" width="9.140625" style="65"/>
    <col min="12545" max="12545" width="7.28515625" style="65" bestFit="1" customWidth="1"/>
    <col min="12546" max="12546" width="45" style="65" customWidth="1"/>
    <col min="12547" max="12547" width="6" style="65" customWidth="1"/>
    <col min="12548" max="12548" width="10.7109375" style="65" customWidth="1"/>
    <col min="12549" max="12549" width="9.7109375" style="65" customWidth="1"/>
    <col min="12550" max="12550" width="12.42578125" style="65" customWidth="1"/>
    <col min="12551" max="12551" width="9.140625" style="65"/>
    <col min="12552" max="12552" width="12.42578125" style="65" customWidth="1"/>
    <col min="12553" max="12800" width="9.140625" style="65"/>
    <col min="12801" max="12801" width="7.28515625" style="65" bestFit="1" customWidth="1"/>
    <col min="12802" max="12802" width="45" style="65" customWidth="1"/>
    <col min="12803" max="12803" width="6" style="65" customWidth="1"/>
    <col min="12804" max="12804" width="10.7109375" style="65" customWidth="1"/>
    <col min="12805" max="12805" width="9.7109375" style="65" customWidth="1"/>
    <col min="12806" max="12806" width="12.42578125" style="65" customWidth="1"/>
    <col min="12807" max="12807" width="9.140625" style="65"/>
    <col min="12808" max="12808" width="12.42578125" style="65" customWidth="1"/>
    <col min="12809" max="13056" width="9.140625" style="65"/>
    <col min="13057" max="13057" width="7.28515625" style="65" bestFit="1" customWidth="1"/>
    <col min="13058" max="13058" width="45" style="65" customWidth="1"/>
    <col min="13059" max="13059" width="6" style="65" customWidth="1"/>
    <col min="13060" max="13060" width="10.7109375" style="65" customWidth="1"/>
    <col min="13061" max="13061" width="9.7109375" style="65" customWidth="1"/>
    <col min="13062" max="13062" width="12.42578125" style="65" customWidth="1"/>
    <col min="13063" max="13063" width="9.140625" style="65"/>
    <col min="13064" max="13064" width="12.42578125" style="65" customWidth="1"/>
    <col min="13065" max="13312" width="9.140625" style="65"/>
    <col min="13313" max="13313" width="7.28515625" style="65" bestFit="1" customWidth="1"/>
    <col min="13314" max="13314" width="45" style="65" customWidth="1"/>
    <col min="13315" max="13315" width="6" style="65" customWidth="1"/>
    <col min="13316" max="13316" width="10.7109375" style="65" customWidth="1"/>
    <col min="13317" max="13317" width="9.7109375" style="65" customWidth="1"/>
    <col min="13318" max="13318" width="12.42578125" style="65" customWidth="1"/>
    <col min="13319" max="13319" width="9.140625" style="65"/>
    <col min="13320" max="13320" width="12.42578125" style="65" customWidth="1"/>
    <col min="13321" max="13568" width="9.140625" style="65"/>
    <col min="13569" max="13569" width="7.28515625" style="65" bestFit="1" customWidth="1"/>
    <col min="13570" max="13570" width="45" style="65" customWidth="1"/>
    <col min="13571" max="13571" width="6" style="65" customWidth="1"/>
    <col min="13572" max="13572" width="10.7109375" style="65" customWidth="1"/>
    <col min="13573" max="13573" width="9.7109375" style="65" customWidth="1"/>
    <col min="13574" max="13574" width="12.42578125" style="65" customWidth="1"/>
    <col min="13575" max="13575" width="9.140625" style="65"/>
    <col min="13576" max="13576" width="12.42578125" style="65" customWidth="1"/>
    <col min="13577" max="13824" width="9.140625" style="65"/>
    <col min="13825" max="13825" width="7.28515625" style="65" bestFit="1" customWidth="1"/>
    <col min="13826" max="13826" width="45" style="65" customWidth="1"/>
    <col min="13827" max="13827" width="6" style="65" customWidth="1"/>
    <col min="13828" max="13828" width="10.7109375" style="65" customWidth="1"/>
    <col min="13829" max="13829" width="9.7109375" style="65" customWidth="1"/>
    <col min="13830" max="13830" width="12.42578125" style="65" customWidth="1"/>
    <col min="13831" max="13831" width="9.140625" style="65"/>
    <col min="13832" max="13832" width="12.42578125" style="65" customWidth="1"/>
    <col min="13833" max="14080" width="9.140625" style="65"/>
    <col min="14081" max="14081" width="7.28515625" style="65" bestFit="1" customWidth="1"/>
    <col min="14082" max="14082" width="45" style="65" customWidth="1"/>
    <col min="14083" max="14083" width="6" style="65" customWidth="1"/>
    <col min="14084" max="14084" width="10.7109375" style="65" customWidth="1"/>
    <col min="14085" max="14085" width="9.7109375" style="65" customWidth="1"/>
    <col min="14086" max="14086" width="12.42578125" style="65" customWidth="1"/>
    <col min="14087" max="14087" width="9.140625" style="65"/>
    <col min="14088" max="14088" width="12.42578125" style="65" customWidth="1"/>
    <col min="14089" max="14336" width="9.140625" style="65"/>
    <col min="14337" max="14337" width="7.28515625" style="65" bestFit="1" customWidth="1"/>
    <col min="14338" max="14338" width="45" style="65" customWidth="1"/>
    <col min="14339" max="14339" width="6" style="65" customWidth="1"/>
    <col min="14340" max="14340" width="10.7109375" style="65" customWidth="1"/>
    <col min="14341" max="14341" width="9.7109375" style="65" customWidth="1"/>
    <col min="14342" max="14342" width="12.42578125" style="65" customWidth="1"/>
    <col min="14343" max="14343" width="9.140625" style="65"/>
    <col min="14344" max="14344" width="12.42578125" style="65" customWidth="1"/>
    <col min="14345" max="14592" width="9.140625" style="65"/>
    <col min="14593" max="14593" width="7.28515625" style="65" bestFit="1" customWidth="1"/>
    <col min="14594" max="14594" width="45" style="65" customWidth="1"/>
    <col min="14595" max="14595" width="6" style="65" customWidth="1"/>
    <col min="14596" max="14596" width="10.7109375" style="65" customWidth="1"/>
    <col min="14597" max="14597" width="9.7109375" style="65" customWidth="1"/>
    <col min="14598" max="14598" width="12.42578125" style="65" customWidth="1"/>
    <col min="14599" max="14599" width="9.140625" style="65"/>
    <col min="14600" max="14600" width="12.42578125" style="65" customWidth="1"/>
    <col min="14601" max="14848" width="9.140625" style="65"/>
    <col min="14849" max="14849" width="7.28515625" style="65" bestFit="1" customWidth="1"/>
    <col min="14850" max="14850" width="45" style="65" customWidth="1"/>
    <col min="14851" max="14851" width="6" style="65" customWidth="1"/>
    <col min="14852" max="14852" width="10.7109375" style="65" customWidth="1"/>
    <col min="14853" max="14853" width="9.7109375" style="65" customWidth="1"/>
    <col min="14854" max="14854" width="12.42578125" style="65" customWidth="1"/>
    <col min="14855" max="14855" width="9.140625" style="65"/>
    <col min="14856" max="14856" width="12.42578125" style="65" customWidth="1"/>
    <col min="14857" max="15104" width="9.140625" style="65"/>
    <col min="15105" max="15105" width="7.28515625" style="65" bestFit="1" customWidth="1"/>
    <col min="15106" max="15106" width="45" style="65" customWidth="1"/>
    <col min="15107" max="15107" width="6" style="65" customWidth="1"/>
    <col min="15108" max="15108" width="10.7109375" style="65" customWidth="1"/>
    <col min="15109" max="15109" width="9.7109375" style="65" customWidth="1"/>
    <col min="15110" max="15110" width="12.42578125" style="65" customWidth="1"/>
    <col min="15111" max="15111" width="9.140625" style="65"/>
    <col min="15112" max="15112" width="12.42578125" style="65" customWidth="1"/>
    <col min="15113" max="15360" width="9.140625" style="65"/>
    <col min="15361" max="15361" width="7.28515625" style="65" bestFit="1" customWidth="1"/>
    <col min="15362" max="15362" width="45" style="65" customWidth="1"/>
    <col min="15363" max="15363" width="6" style="65" customWidth="1"/>
    <col min="15364" max="15364" width="10.7109375" style="65" customWidth="1"/>
    <col min="15365" max="15365" width="9.7109375" style="65" customWidth="1"/>
    <col min="15366" max="15366" width="12.42578125" style="65" customWidth="1"/>
    <col min="15367" max="15367" width="9.140625" style="65"/>
    <col min="15368" max="15368" width="12.42578125" style="65" customWidth="1"/>
    <col min="15369" max="15616" width="9.140625" style="65"/>
    <col min="15617" max="15617" width="7.28515625" style="65" bestFit="1" customWidth="1"/>
    <col min="15618" max="15618" width="45" style="65" customWidth="1"/>
    <col min="15619" max="15619" width="6" style="65" customWidth="1"/>
    <col min="15620" max="15620" width="10.7109375" style="65" customWidth="1"/>
    <col min="15621" max="15621" width="9.7109375" style="65" customWidth="1"/>
    <col min="15622" max="15622" width="12.42578125" style="65" customWidth="1"/>
    <col min="15623" max="15623" width="9.140625" style="65"/>
    <col min="15624" max="15624" width="12.42578125" style="65" customWidth="1"/>
    <col min="15625" max="15872" width="9.140625" style="65"/>
    <col min="15873" max="15873" width="7.28515625" style="65" bestFit="1" customWidth="1"/>
    <col min="15874" max="15874" width="45" style="65" customWidth="1"/>
    <col min="15875" max="15875" width="6" style="65" customWidth="1"/>
    <col min="15876" max="15876" width="10.7109375" style="65" customWidth="1"/>
    <col min="15877" max="15877" width="9.7109375" style="65" customWidth="1"/>
    <col min="15878" max="15878" width="12.42578125" style="65" customWidth="1"/>
    <col min="15879" max="15879" width="9.140625" style="65"/>
    <col min="15880" max="15880" width="12.42578125" style="65" customWidth="1"/>
    <col min="15881" max="16128" width="9.140625" style="65"/>
    <col min="16129" max="16129" width="7.28515625" style="65" bestFit="1" customWidth="1"/>
    <col min="16130" max="16130" width="45" style="65" customWidth="1"/>
    <col min="16131" max="16131" width="6" style="65" customWidth="1"/>
    <col min="16132" max="16132" width="10.7109375" style="65" customWidth="1"/>
    <col min="16133" max="16133" width="9.7109375" style="65" customWidth="1"/>
    <col min="16134" max="16134" width="12.42578125" style="65" customWidth="1"/>
    <col min="16135" max="16135" width="9.140625" style="65"/>
    <col min="16136" max="16136" width="12.42578125" style="65" customWidth="1"/>
    <col min="16137" max="16384" width="9.140625" style="65"/>
  </cols>
  <sheetData>
    <row r="1" spans="1:8" s="238" customFormat="1" ht="15" customHeight="1">
      <c r="A1" s="233" t="s">
        <v>36</v>
      </c>
      <c r="B1" s="234" t="s">
        <v>184</v>
      </c>
      <c r="C1" s="235"/>
      <c r="D1" s="236"/>
      <c r="E1" s="237"/>
      <c r="F1" s="237"/>
    </row>
    <row r="2" spans="1:8" s="238" customFormat="1">
      <c r="A2" s="239"/>
      <c r="B2" s="239"/>
      <c r="C2" s="240"/>
      <c r="D2" s="241"/>
      <c r="E2" s="242"/>
      <c r="F2" s="242"/>
    </row>
    <row r="3" spans="1:8" s="90" customFormat="1">
      <c r="A3" s="194" t="s">
        <v>6</v>
      </c>
      <c r="B3" s="84" t="s">
        <v>16</v>
      </c>
      <c r="C3" s="85" t="s">
        <v>7</v>
      </c>
      <c r="D3" s="86" t="s">
        <v>8</v>
      </c>
      <c r="E3" s="150" t="s">
        <v>9</v>
      </c>
      <c r="F3" s="151" t="s">
        <v>17</v>
      </c>
    </row>
    <row r="4" spans="1:8" s="90" customFormat="1">
      <c r="A4" s="243"/>
      <c r="B4" s="92"/>
      <c r="C4" s="93"/>
      <c r="D4" s="94"/>
      <c r="E4" s="152"/>
      <c r="F4" s="152"/>
    </row>
    <row r="5" spans="1:8" s="90" customFormat="1">
      <c r="A5" s="244" t="s">
        <v>10</v>
      </c>
      <c r="B5" s="245" t="s">
        <v>43</v>
      </c>
      <c r="C5" s="93"/>
      <c r="D5" s="94"/>
      <c r="E5" s="152"/>
      <c r="F5" s="152"/>
    </row>
    <row r="6" spans="1:8" s="247" customFormat="1">
      <c r="A6" s="240"/>
      <c r="B6" s="240"/>
      <c r="C6" s="240"/>
      <c r="D6" s="241"/>
      <c r="E6" s="242"/>
      <c r="F6" s="246"/>
    </row>
    <row r="7" spans="1:8" s="256" customFormat="1" ht="14.25">
      <c r="A7" s="262">
        <f>COUNT($A$6:A6)+1</f>
        <v>1</v>
      </c>
      <c r="B7" s="252" t="s">
        <v>50</v>
      </c>
      <c r="C7" s="125" t="s">
        <v>30</v>
      </c>
      <c r="D7" s="283">
        <v>180</v>
      </c>
      <c r="E7" s="253"/>
      <c r="F7" s="254">
        <f>D7*E7</f>
        <v>0</v>
      </c>
      <c r="G7" s="226"/>
      <c r="H7" s="255"/>
    </row>
    <row r="8" spans="1:8" s="226" customFormat="1">
      <c r="A8" s="240"/>
      <c r="B8" s="257"/>
      <c r="C8" s="240"/>
      <c r="D8" s="283"/>
      <c r="E8" s="253"/>
      <c r="F8" s="254"/>
      <c r="H8" s="258"/>
    </row>
    <row r="9" spans="1:8" s="256" customFormat="1" ht="127.5">
      <c r="A9" s="262">
        <f>COUNT($A$6:A8)+1</f>
        <v>2</v>
      </c>
      <c r="B9" s="252" t="s">
        <v>164</v>
      </c>
      <c r="C9" s="125" t="s">
        <v>30</v>
      </c>
      <c r="D9" s="283">
        <v>180</v>
      </c>
      <c r="E9" s="253"/>
      <c r="F9" s="254">
        <f>D9*E9</f>
        <v>0</v>
      </c>
      <c r="H9" s="255"/>
    </row>
    <row r="10" spans="1:8" s="256" customFormat="1">
      <c r="A10" s="282"/>
      <c r="B10" s="257"/>
      <c r="C10" s="240"/>
      <c r="D10" s="259"/>
      <c r="E10" s="253"/>
      <c r="F10" s="254"/>
      <c r="H10" s="255"/>
    </row>
    <row r="11" spans="1:8" s="256" customFormat="1" ht="25.5">
      <c r="A11" s="282">
        <f t="shared" ref="A11" si="0">A9+1</f>
        <v>3</v>
      </c>
      <c r="B11" s="252" t="s">
        <v>165</v>
      </c>
      <c r="C11" s="125" t="s">
        <v>30</v>
      </c>
      <c r="D11" s="283">
        <v>180</v>
      </c>
      <c r="E11" s="253"/>
      <c r="F11" s="254">
        <f>D11*E11</f>
        <v>0</v>
      </c>
      <c r="H11" s="255"/>
    </row>
    <row r="12" spans="1:8" s="256" customFormat="1">
      <c r="A12" s="273"/>
      <c r="B12" s="252"/>
      <c r="C12" s="263"/>
      <c r="D12" s="259"/>
      <c r="E12" s="253"/>
      <c r="F12" s="254"/>
      <c r="H12" s="255"/>
    </row>
    <row r="13" spans="1:8" s="256" customFormat="1" ht="14.25" customHeight="1">
      <c r="A13" s="262">
        <f>COUNT($A$6:A12)+1</f>
        <v>4</v>
      </c>
      <c r="B13" s="252" t="s">
        <v>166</v>
      </c>
      <c r="C13" s="263" t="s">
        <v>2</v>
      </c>
      <c r="D13" s="283">
        <v>5</v>
      </c>
      <c r="E13" s="253"/>
      <c r="F13" s="254">
        <f>D13*E13</f>
        <v>0</v>
      </c>
      <c r="H13" s="255"/>
    </row>
    <row r="14" spans="1:8" s="256" customFormat="1">
      <c r="A14" s="240"/>
      <c r="B14" s="257"/>
      <c r="C14" s="240"/>
      <c r="D14" s="259"/>
      <c r="E14" s="253"/>
      <c r="F14" s="254"/>
      <c r="H14" s="255"/>
    </row>
    <row r="15" spans="1:8" s="256" customFormat="1" ht="25.5">
      <c r="A15" s="262">
        <f>COUNT($A$6:A14)+1</f>
        <v>5</v>
      </c>
      <c r="B15" s="252" t="s">
        <v>167</v>
      </c>
      <c r="C15" s="263" t="s">
        <v>2</v>
      </c>
      <c r="D15" s="283">
        <v>4</v>
      </c>
      <c r="E15" s="253"/>
      <c r="F15" s="254">
        <f>D15*E15</f>
        <v>0</v>
      </c>
      <c r="H15" s="255"/>
    </row>
    <row r="16" spans="1:8" s="256" customFormat="1">
      <c r="A16" s="240"/>
      <c r="B16" s="257"/>
      <c r="C16" s="240"/>
      <c r="D16" s="259"/>
      <c r="E16" s="253"/>
      <c r="F16" s="254"/>
      <c r="H16" s="255"/>
    </row>
    <row r="17" spans="1:8" s="226" customFormat="1" ht="76.5">
      <c r="A17" s="262">
        <f>COUNT($A$6:A16)+1</f>
        <v>6</v>
      </c>
      <c r="B17" s="261" t="s">
        <v>168</v>
      </c>
      <c r="C17" s="263" t="s">
        <v>2</v>
      </c>
      <c r="D17" s="283">
        <v>4</v>
      </c>
      <c r="E17" s="253"/>
      <c r="F17" s="254">
        <f>D17*E17</f>
        <v>0</v>
      </c>
      <c r="H17" s="260"/>
    </row>
    <row r="18" spans="1:8" s="256" customFormat="1">
      <c r="A18" s="68"/>
      <c r="B18" s="265"/>
      <c r="C18" s="264"/>
      <c r="D18" s="235"/>
      <c r="E18" s="266"/>
      <c r="F18" s="254"/>
      <c r="H18" s="255"/>
    </row>
    <row r="19" spans="1:8" s="256" customFormat="1">
      <c r="A19" s="68"/>
      <c r="B19" s="265"/>
      <c r="C19" s="264"/>
      <c r="D19" s="235"/>
      <c r="E19" s="153" t="s">
        <v>57</v>
      </c>
      <c r="F19" s="146">
        <f>SUM(F7:F17)</f>
        <v>0</v>
      </c>
      <c r="H19" s="255"/>
    </row>
    <row r="20" spans="1:8" s="256" customFormat="1">
      <c r="A20" s="68"/>
      <c r="B20" s="265"/>
      <c r="C20" s="264"/>
      <c r="D20" s="235"/>
      <c r="E20" s="266"/>
      <c r="F20" s="254"/>
      <c r="H20" s="255"/>
    </row>
    <row r="21" spans="1:8" s="256" customFormat="1">
      <c r="A21" s="129" t="s">
        <v>11</v>
      </c>
      <c r="B21" s="97" t="s">
        <v>60</v>
      </c>
      <c r="C21" s="267"/>
      <c r="D21" s="130">
        <v>0.1</v>
      </c>
      <c r="E21" s="268"/>
      <c r="F21" s="131">
        <f>F19*D21</f>
        <v>0</v>
      </c>
    </row>
    <row r="22" spans="1:8" s="256" customFormat="1">
      <c r="A22" s="129"/>
      <c r="B22" s="97"/>
      <c r="C22" s="267"/>
      <c r="D22" s="269"/>
      <c r="E22" s="268"/>
      <c r="F22" s="136"/>
    </row>
    <row r="23" spans="1:8" s="256" customFormat="1">
      <c r="A23" s="129"/>
      <c r="B23" s="97"/>
      <c r="C23" s="267"/>
      <c r="D23" s="269"/>
      <c r="E23" s="268"/>
      <c r="F23" s="136"/>
    </row>
    <row r="24" spans="1:8" s="256" customFormat="1">
      <c r="A24" s="96"/>
      <c r="B24" s="230" t="s">
        <v>26</v>
      </c>
      <c r="C24" s="267"/>
      <c r="D24" s="269"/>
      <c r="E24" s="268"/>
      <c r="F24" s="136"/>
    </row>
    <row r="25" spans="1:8" s="256" customFormat="1">
      <c r="A25" s="132" t="s">
        <v>10</v>
      </c>
      <c r="B25" s="133" t="str">
        <f>B5</f>
        <v>GRADBENA DELA</v>
      </c>
      <c r="C25" s="267"/>
      <c r="D25" s="269"/>
      <c r="E25" s="268"/>
      <c r="F25" s="254">
        <f>F19</f>
        <v>0</v>
      </c>
    </row>
    <row r="26" spans="1:8" s="256" customFormat="1">
      <c r="A26" s="132" t="s">
        <v>11</v>
      </c>
      <c r="B26" s="138" t="str">
        <f>+B21</f>
        <v xml:space="preserve">DODATNA IN NEPREDVIDENA DELA </v>
      </c>
      <c r="C26" s="270"/>
      <c r="D26" s="271"/>
      <c r="E26" s="242"/>
      <c r="F26" s="254">
        <f>F21</f>
        <v>0</v>
      </c>
    </row>
    <row r="27" spans="1:8" s="101" customFormat="1">
      <c r="A27" s="132"/>
      <c r="B27" s="142" t="s">
        <v>106</v>
      </c>
      <c r="C27" s="143"/>
      <c r="D27" s="272"/>
      <c r="E27" s="145"/>
      <c r="F27" s="146">
        <f>SUM(F25:F26)</f>
        <v>0</v>
      </c>
    </row>
    <row r="28" spans="1:8" s="238" customFormat="1">
      <c r="A28" s="240"/>
      <c r="B28" s="257"/>
      <c r="C28" s="240"/>
      <c r="D28" s="241"/>
      <c r="E28" s="242"/>
      <c r="F28" s="242"/>
    </row>
    <row r="29" spans="1:8" s="238" customFormat="1">
      <c r="A29" s="273"/>
      <c r="B29" s="274"/>
      <c r="C29" s="240"/>
      <c r="D29" s="241"/>
      <c r="E29" s="242"/>
      <c r="F29" s="242"/>
    </row>
    <row r="30" spans="1:8" s="238" customFormat="1">
      <c r="A30" s="240"/>
      <c r="B30" s="257"/>
      <c r="C30" s="240"/>
      <c r="D30" s="241"/>
      <c r="E30" s="242"/>
      <c r="F30" s="242"/>
    </row>
    <row r="31" spans="1:8" s="238" customFormat="1">
      <c r="A31" s="273"/>
      <c r="B31" s="274"/>
      <c r="C31" s="240"/>
      <c r="D31" s="241"/>
      <c r="E31" s="242"/>
      <c r="F31" s="242"/>
    </row>
    <row r="32" spans="1:8" s="238" customFormat="1">
      <c r="A32" s="240"/>
      <c r="B32" s="257"/>
      <c r="C32" s="240"/>
      <c r="D32" s="241"/>
      <c r="E32" s="242"/>
      <c r="F32" s="242"/>
    </row>
    <row r="33" spans="1:6" s="238" customFormat="1">
      <c r="A33" s="273"/>
      <c r="B33" s="274"/>
      <c r="C33" s="240"/>
      <c r="D33" s="241"/>
      <c r="E33" s="242"/>
      <c r="F33" s="242"/>
    </row>
    <row r="34" spans="1:6" s="238" customFormat="1">
      <c r="A34" s="240"/>
      <c r="B34" s="257"/>
      <c r="C34" s="240"/>
      <c r="D34" s="241"/>
      <c r="E34" s="242"/>
      <c r="F34" s="242"/>
    </row>
    <row r="35" spans="1:6" s="238" customFormat="1">
      <c r="A35" s="273"/>
      <c r="B35" s="274"/>
      <c r="C35" s="240"/>
      <c r="D35" s="241"/>
      <c r="E35" s="242"/>
      <c r="F35" s="242"/>
    </row>
    <row r="36" spans="1:6" s="238" customFormat="1">
      <c r="A36" s="240"/>
      <c r="B36" s="257"/>
      <c r="C36" s="240"/>
      <c r="D36" s="241"/>
      <c r="E36" s="242"/>
      <c r="F36" s="242"/>
    </row>
    <row r="37" spans="1:6" s="238" customFormat="1">
      <c r="A37" s="273"/>
      <c r="B37" s="274"/>
      <c r="C37" s="240"/>
      <c r="D37" s="241"/>
      <c r="E37" s="242"/>
      <c r="F37" s="242"/>
    </row>
    <row r="38" spans="1:6" s="238" customFormat="1">
      <c r="A38" s="240"/>
      <c r="B38" s="257"/>
      <c r="C38" s="240"/>
      <c r="D38" s="241"/>
      <c r="E38" s="242"/>
      <c r="F38" s="242"/>
    </row>
    <row r="39" spans="1:6" s="238" customFormat="1">
      <c r="A39" s="273"/>
      <c r="B39" s="274"/>
      <c r="C39" s="240"/>
      <c r="D39" s="241"/>
      <c r="E39" s="242"/>
      <c r="F39" s="242"/>
    </row>
    <row r="40" spans="1:6">
      <c r="A40" s="35"/>
      <c r="B40" s="34"/>
      <c r="C40" s="35"/>
      <c r="D40" s="36"/>
      <c r="E40" s="37"/>
      <c r="F40" s="37"/>
    </row>
    <row r="41" spans="1:6">
      <c r="A41" s="67"/>
      <c r="B41" s="34"/>
      <c r="C41" s="35"/>
      <c r="D41" s="36"/>
      <c r="E41" s="37"/>
      <c r="F41" s="37"/>
    </row>
  </sheetData>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zoomScaleNormal="100" zoomScaleSheetLayoutView="100" workbookViewId="0">
      <selection activeCell="E8" sqref="E8:E26"/>
    </sheetView>
  </sheetViews>
  <sheetFormatPr defaultRowHeight="12.75"/>
  <cols>
    <col min="1" max="1" width="5.85546875" style="65" customWidth="1"/>
    <col min="2" max="2" width="45" style="65" customWidth="1"/>
    <col min="3" max="3" width="6" style="66" customWidth="1"/>
    <col min="4" max="4" width="8.140625" style="65" customWidth="1"/>
    <col min="5" max="5" width="9.42578125" style="65" customWidth="1"/>
    <col min="6" max="6" width="13.28515625" style="65" customWidth="1"/>
    <col min="7" max="7" width="9.140625" style="65"/>
    <col min="8" max="8" width="22" style="65" customWidth="1"/>
    <col min="9" max="256" width="9.140625" style="65"/>
    <col min="257" max="257" width="7.28515625" style="65" bestFit="1" customWidth="1"/>
    <col min="258" max="258" width="45" style="65" customWidth="1"/>
    <col min="259" max="259" width="6" style="65" customWidth="1"/>
    <col min="260" max="260" width="10.7109375" style="65" customWidth="1"/>
    <col min="261" max="261" width="9.7109375" style="65" customWidth="1"/>
    <col min="262" max="262" width="12.42578125" style="65" customWidth="1"/>
    <col min="263" max="263" width="9.140625" style="65"/>
    <col min="264" max="264" width="12.42578125" style="65" customWidth="1"/>
    <col min="265" max="512" width="9.140625" style="65"/>
    <col min="513" max="513" width="7.28515625" style="65" bestFit="1" customWidth="1"/>
    <col min="514" max="514" width="45" style="65" customWidth="1"/>
    <col min="515" max="515" width="6" style="65" customWidth="1"/>
    <col min="516" max="516" width="10.7109375" style="65" customWidth="1"/>
    <col min="517" max="517" width="9.7109375" style="65" customWidth="1"/>
    <col min="518" max="518" width="12.42578125" style="65" customWidth="1"/>
    <col min="519" max="519" width="9.140625" style="65"/>
    <col min="520" max="520" width="12.42578125" style="65" customWidth="1"/>
    <col min="521" max="768" width="9.140625" style="65"/>
    <col min="769" max="769" width="7.28515625" style="65" bestFit="1" customWidth="1"/>
    <col min="770" max="770" width="45" style="65" customWidth="1"/>
    <col min="771" max="771" width="6" style="65" customWidth="1"/>
    <col min="772" max="772" width="10.7109375" style="65" customWidth="1"/>
    <col min="773" max="773" width="9.7109375" style="65" customWidth="1"/>
    <col min="774" max="774" width="12.42578125" style="65" customWidth="1"/>
    <col min="775" max="775" width="9.140625" style="65"/>
    <col min="776" max="776" width="12.42578125" style="65" customWidth="1"/>
    <col min="777" max="1024" width="9.140625" style="65"/>
    <col min="1025" max="1025" width="7.28515625" style="65" bestFit="1" customWidth="1"/>
    <col min="1026" max="1026" width="45" style="65" customWidth="1"/>
    <col min="1027" max="1027" width="6" style="65" customWidth="1"/>
    <col min="1028" max="1028" width="10.7109375" style="65" customWidth="1"/>
    <col min="1029" max="1029" width="9.7109375" style="65" customWidth="1"/>
    <col min="1030" max="1030" width="12.42578125" style="65" customWidth="1"/>
    <col min="1031" max="1031" width="9.140625" style="65"/>
    <col min="1032" max="1032" width="12.42578125" style="65" customWidth="1"/>
    <col min="1033" max="1280" width="9.140625" style="65"/>
    <col min="1281" max="1281" width="7.28515625" style="65" bestFit="1" customWidth="1"/>
    <col min="1282" max="1282" width="45" style="65" customWidth="1"/>
    <col min="1283" max="1283" width="6" style="65" customWidth="1"/>
    <col min="1284" max="1284" width="10.7109375" style="65" customWidth="1"/>
    <col min="1285" max="1285" width="9.7109375" style="65" customWidth="1"/>
    <col min="1286" max="1286" width="12.42578125" style="65" customWidth="1"/>
    <col min="1287" max="1287" width="9.140625" style="65"/>
    <col min="1288" max="1288" width="12.42578125" style="65" customWidth="1"/>
    <col min="1289" max="1536" width="9.140625" style="65"/>
    <col min="1537" max="1537" width="7.28515625" style="65" bestFit="1" customWidth="1"/>
    <col min="1538" max="1538" width="45" style="65" customWidth="1"/>
    <col min="1539" max="1539" width="6" style="65" customWidth="1"/>
    <col min="1540" max="1540" width="10.7109375" style="65" customWidth="1"/>
    <col min="1541" max="1541" width="9.7109375" style="65" customWidth="1"/>
    <col min="1542" max="1542" width="12.42578125" style="65" customWidth="1"/>
    <col min="1543" max="1543" width="9.140625" style="65"/>
    <col min="1544" max="1544" width="12.42578125" style="65" customWidth="1"/>
    <col min="1545" max="1792" width="9.140625" style="65"/>
    <col min="1793" max="1793" width="7.28515625" style="65" bestFit="1" customWidth="1"/>
    <col min="1794" max="1794" width="45" style="65" customWidth="1"/>
    <col min="1795" max="1795" width="6" style="65" customWidth="1"/>
    <col min="1796" max="1796" width="10.7109375" style="65" customWidth="1"/>
    <col min="1797" max="1797" width="9.7109375" style="65" customWidth="1"/>
    <col min="1798" max="1798" width="12.42578125" style="65" customWidth="1"/>
    <col min="1799" max="1799" width="9.140625" style="65"/>
    <col min="1800" max="1800" width="12.42578125" style="65" customWidth="1"/>
    <col min="1801" max="2048" width="9.140625" style="65"/>
    <col min="2049" max="2049" width="7.28515625" style="65" bestFit="1" customWidth="1"/>
    <col min="2050" max="2050" width="45" style="65" customWidth="1"/>
    <col min="2051" max="2051" width="6" style="65" customWidth="1"/>
    <col min="2052" max="2052" width="10.7109375" style="65" customWidth="1"/>
    <col min="2053" max="2053" width="9.7109375" style="65" customWidth="1"/>
    <col min="2054" max="2054" width="12.42578125" style="65" customWidth="1"/>
    <col min="2055" max="2055" width="9.140625" style="65"/>
    <col min="2056" max="2056" width="12.42578125" style="65" customWidth="1"/>
    <col min="2057" max="2304" width="9.140625" style="65"/>
    <col min="2305" max="2305" width="7.28515625" style="65" bestFit="1" customWidth="1"/>
    <col min="2306" max="2306" width="45" style="65" customWidth="1"/>
    <col min="2307" max="2307" width="6" style="65" customWidth="1"/>
    <col min="2308" max="2308" width="10.7109375" style="65" customWidth="1"/>
    <col min="2309" max="2309" width="9.7109375" style="65" customWidth="1"/>
    <col min="2310" max="2310" width="12.42578125" style="65" customWidth="1"/>
    <col min="2311" max="2311" width="9.140625" style="65"/>
    <col min="2312" max="2312" width="12.42578125" style="65" customWidth="1"/>
    <col min="2313" max="2560" width="9.140625" style="65"/>
    <col min="2561" max="2561" width="7.28515625" style="65" bestFit="1" customWidth="1"/>
    <col min="2562" max="2562" width="45" style="65" customWidth="1"/>
    <col min="2563" max="2563" width="6" style="65" customWidth="1"/>
    <col min="2564" max="2564" width="10.7109375" style="65" customWidth="1"/>
    <col min="2565" max="2565" width="9.7109375" style="65" customWidth="1"/>
    <col min="2566" max="2566" width="12.42578125" style="65" customWidth="1"/>
    <col min="2567" max="2567" width="9.140625" style="65"/>
    <col min="2568" max="2568" width="12.42578125" style="65" customWidth="1"/>
    <col min="2569" max="2816" width="9.140625" style="65"/>
    <col min="2817" max="2817" width="7.28515625" style="65" bestFit="1" customWidth="1"/>
    <col min="2818" max="2818" width="45" style="65" customWidth="1"/>
    <col min="2819" max="2819" width="6" style="65" customWidth="1"/>
    <col min="2820" max="2820" width="10.7109375" style="65" customWidth="1"/>
    <col min="2821" max="2821" width="9.7109375" style="65" customWidth="1"/>
    <col min="2822" max="2822" width="12.42578125" style="65" customWidth="1"/>
    <col min="2823" max="2823" width="9.140625" style="65"/>
    <col min="2824" max="2824" width="12.42578125" style="65" customWidth="1"/>
    <col min="2825" max="3072" width="9.140625" style="65"/>
    <col min="3073" max="3073" width="7.28515625" style="65" bestFit="1" customWidth="1"/>
    <col min="3074" max="3074" width="45" style="65" customWidth="1"/>
    <col min="3075" max="3075" width="6" style="65" customWidth="1"/>
    <col min="3076" max="3076" width="10.7109375" style="65" customWidth="1"/>
    <col min="3077" max="3077" width="9.7109375" style="65" customWidth="1"/>
    <col min="3078" max="3078" width="12.42578125" style="65" customWidth="1"/>
    <col min="3079" max="3079" width="9.140625" style="65"/>
    <col min="3080" max="3080" width="12.42578125" style="65" customWidth="1"/>
    <col min="3081" max="3328" width="9.140625" style="65"/>
    <col min="3329" max="3329" width="7.28515625" style="65" bestFit="1" customWidth="1"/>
    <col min="3330" max="3330" width="45" style="65" customWidth="1"/>
    <col min="3331" max="3331" width="6" style="65" customWidth="1"/>
    <col min="3332" max="3332" width="10.7109375" style="65" customWidth="1"/>
    <col min="3333" max="3333" width="9.7109375" style="65" customWidth="1"/>
    <col min="3334" max="3334" width="12.42578125" style="65" customWidth="1"/>
    <col min="3335" max="3335" width="9.140625" style="65"/>
    <col min="3336" max="3336" width="12.42578125" style="65" customWidth="1"/>
    <col min="3337" max="3584" width="9.140625" style="65"/>
    <col min="3585" max="3585" width="7.28515625" style="65" bestFit="1" customWidth="1"/>
    <col min="3586" max="3586" width="45" style="65" customWidth="1"/>
    <col min="3587" max="3587" width="6" style="65" customWidth="1"/>
    <col min="3588" max="3588" width="10.7109375" style="65" customWidth="1"/>
    <col min="3589" max="3589" width="9.7109375" style="65" customWidth="1"/>
    <col min="3590" max="3590" width="12.42578125" style="65" customWidth="1"/>
    <col min="3591" max="3591" width="9.140625" style="65"/>
    <col min="3592" max="3592" width="12.42578125" style="65" customWidth="1"/>
    <col min="3593" max="3840" width="9.140625" style="65"/>
    <col min="3841" max="3841" width="7.28515625" style="65" bestFit="1" customWidth="1"/>
    <col min="3842" max="3842" width="45" style="65" customWidth="1"/>
    <col min="3843" max="3843" width="6" style="65" customWidth="1"/>
    <col min="3844" max="3844" width="10.7109375" style="65" customWidth="1"/>
    <col min="3845" max="3845" width="9.7109375" style="65" customWidth="1"/>
    <col min="3846" max="3846" width="12.42578125" style="65" customWidth="1"/>
    <col min="3847" max="3847" width="9.140625" style="65"/>
    <col min="3848" max="3848" width="12.42578125" style="65" customWidth="1"/>
    <col min="3849" max="4096" width="9.140625" style="65"/>
    <col min="4097" max="4097" width="7.28515625" style="65" bestFit="1" customWidth="1"/>
    <col min="4098" max="4098" width="45" style="65" customWidth="1"/>
    <col min="4099" max="4099" width="6" style="65" customWidth="1"/>
    <col min="4100" max="4100" width="10.7109375" style="65" customWidth="1"/>
    <col min="4101" max="4101" width="9.7109375" style="65" customWidth="1"/>
    <col min="4102" max="4102" width="12.42578125" style="65" customWidth="1"/>
    <col min="4103" max="4103" width="9.140625" style="65"/>
    <col min="4104" max="4104" width="12.42578125" style="65" customWidth="1"/>
    <col min="4105" max="4352" width="9.140625" style="65"/>
    <col min="4353" max="4353" width="7.28515625" style="65" bestFit="1" customWidth="1"/>
    <col min="4354" max="4354" width="45" style="65" customWidth="1"/>
    <col min="4355" max="4355" width="6" style="65" customWidth="1"/>
    <col min="4356" max="4356" width="10.7109375" style="65" customWidth="1"/>
    <col min="4357" max="4357" width="9.7109375" style="65" customWidth="1"/>
    <col min="4358" max="4358" width="12.42578125" style="65" customWidth="1"/>
    <col min="4359" max="4359" width="9.140625" style="65"/>
    <col min="4360" max="4360" width="12.42578125" style="65" customWidth="1"/>
    <col min="4361" max="4608" width="9.140625" style="65"/>
    <col min="4609" max="4609" width="7.28515625" style="65" bestFit="1" customWidth="1"/>
    <col min="4610" max="4610" width="45" style="65" customWidth="1"/>
    <col min="4611" max="4611" width="6" style="65" customWidth="1"/>
    <col min="4612" max="4612" width="10.7109375" style="65" customWidth="1"/>
    <col min="4613" max="4613" width="9.7109375" style="65" customWidth="1"/>
    <col min="4614" max="4614" width="12.42578125" style="65" customWidth="1"/>
    <col min="4615" max="4615" width="9.140625" style="65"/>
    <col min="4616" max="4616" width="12.42578125" style="65" customWidth="1"/>
    <col min="4617" max="4864" width="9.140625" style="65"/>
    <col min="4865" max="4865" width="7.28515625" style="65" bestFit="1" customWidth="1"/>
    <col min="4866" max="4866" width="45" style="65" customWidth="1"/>
    <col min="4867" max="4867" width="6" style="65" customWidth="1"/>
    <col min="4868" max="4868" width="10.7109375" style="65" customWidth="1"/>
    <col min="4869" max="4869" width="9.7109375" style="65" customWidth="1"/>
    <col min="4870" max="4870" width="12.42578125" style="65" customWidth="1"/>
    <col min="4871" max="4871" width="9.140625" style="65"/>
    <col min="4872" max="4872" width="12.42578125" style="65" customWidth="1"/>
    <col min="4873" max="5120" width="9.140625" style="65"/>
    <col min="5121" max="5121" width="7.28515625" style="65" bestFit="1" customWidth="1"/>
    <col min="5122" max="5122" width="45" style="65" customWidth="1"/>
    <col min="5123" max="5123" width="6" style="65" customWidth="1"/>
    <col min="5124" max="5124" width="10.7109375" style="65" customWidth="1"/>
    <col min="5125" max="5125" width="9.7109375" style="65" customWidth="1"/>
    <col min="5126" max="5126" width="12.42578125" style="65" customWidth="1"/>
    <col min="5127" max="5127" width="9.140625" style="65"/>
    <col min="5128" max="5128" width="12.42578125" style="65" customWidth="1"/>
    <col min="5129" max="5376" width="9.140625" style="65"/>
    <col min="5377" max="5377" width="7.28515625" style="65" bestFit="1" customWidth="1"/>
    <col min="5378" max="5378" width="45" style="65" customWidth="1"/>
    <col min="5379" max="5379" width="6" style="65" customWidth="1"/>
    <col min="5380" max="5380" width="10.7109375" style="65" customWidth="1"/>
    <col min="5381" max="5381" width="9.7109375" style="65" customWidth="1"/>
    <col min="5382" max="5382" width="12.42578125" style="65" customWidth="1"/>
    <col min="5383" max="5383" width="9.140625" style="65"/>
    <col min="5384" max="5384" width="12.42578125" style="65" customWidth="1"/>
    <col min="5385" max="5632" width="9.140625" style="65"/>
    <col min="5633" max="5633" width="7.28515625" style="65" bestFit="1" customWidth="1"/>
    <col min="5634" max="5634" width="45" style="65" customWidth="1"/>
    <col min="5635" max="5635" width="6" style="65" customWidth="1"/>
    <col min="5636" max="5636" width="10.7109375" style="65" customWidth="1"/>
    <col min="5637" max="5637" width="9.7109375" style="65" customWidth="1"/>
    <col min="5638" max="5638" width="12.42578125" style="65" customWidth="1"/>
    <col min="5639" max="5639" width="9.140625" style="65"/>
    <col min="5640" max="5640" width="12.42578125" style="65" customWidth="1"/>
    <col min="5641" max="5888" width="9.140625" style="65"/>
    <col min="5889" max="5889" width="7.28515625" style="65" bestFit="1" customWidth="1"/>
    <col min="5890" max="5890" width="45" style="65" customWidth="1"/>
    <col min="5891" max="5891" width="6" style="65" customWidth="1"/>
    <col min="5892" max="5892" width="10.7109375" style="65" customWidth="1"/>
    <col min="5893" max="5893" width="9.7109375" style="65" customWidth="1"/>
    <col min="5894" max="5894" width="12.42578125" style="65" customWidth="1"/>
    <col min="5895" max="5895" width="9.140625" style="65"/>
    <col min="5896" max="5896" width="12.42578125" style="65" customWidth="1"/>
    <col min="5897" max="6144" width="9.140625" style="65"/>
    <col min="6145" max="6145" width="7.28515625" style="65" bestFit="1" customWidth="1"/>
    <col min="6146" max="6146" width="45" style="65" customWidth="1"/>
    <col min="6147" max="6147" width="6" style="65" customWidth="1"/>
    <col min="6148" max="6148" width="10.7109375" style="65" customWidth="1"/>
    <col min="6149" max="6149" width="9.7109375" style="65" customWidth="1"/>
    <col min="6150" max="6150" width="12.42578125" style="65" customWidth="1"/>
    <col min="6151" max="6151" width="9.140625" style="65"/>
    <col min="6152" max="6152" width="12.42578125" style="65" customWidth="1"/>
    <col min="6153" max="6400" width="9.140625" style="65"/>
    <col min="6401" max="6401" width="7.28515625" style="65" bestFit="1" customWidth="1"/>
    <col min="6402" max="6402" width="45" style="65" customWidth="1"/>
    <col min="6403" max="6403" width="6" style="65" customWidth="1"/>
    <col min="6404" max="6404" width="10.7109375" style="65" customWidth="1"/>
    <col min="6405" max="6405" width="9.7109375" style="65" customWidth="1"/>
    <col min="6406" max="6406" width="12.42578125" style="65" customWidth="1"/>
    <col min="6407" max="6407" width="9.140625" style="65"/>
    <col min="6408" max="6408" width="12.42578125" style="65" customWidth="1"/>
    <col min="6409" max="6656" width="9.140625" style="65"/>
    <col min="6657" max="6657" width="7.28515625" style="65" bestFit="1" customWidth="1"/>
    <col min="6658" max="6658" width="45" style="65" customWidth="1"/>
    <col min="6659" max="6659" width="6" style="65" customWidth="1"/>
    <col min="6660" max="6660" width="10.7109375" style="65" customWidth="1"/>
    <col min="6661" max="6661" width="9.7109375" style="65" customWidth="1"/>
    <col min="6662" max="6662" width="12.42578125" style="65" customWidth="1"/>
    <col min="6663" max="6663" width="9.140625" style="65"/>
    <col min="6664" max="6664" width="12.42578125" style="65" customWidth="1"/>
    <col min="6665" max="6912" width="9.140625" style="65"/>
    <col min="6913" max="6913" width="7.28515625" style="65" bestFit="1" customWidth="1"/>
    <col min="6914" max="6914" width="45" style="65" customWidth="1"/>
    <col min="6915" max="6915" width="6" style="65" customWidth="1"/>
    <col min="6916" max="6916" width="10.7109375" style="65" customWidth="1"/>
    <col min="6917" max="6917" width="9.7109375" style="65" customWidth="1"/>
    <col min="6918" max="6918" width="12.42578125" style="65" customWidth="1"/>
    <col min="6919" max="6919" width="9.140625" style="65"/>
    <col min="6920" max="6920" width="12.42578125" style="65" customWidth="1"/>
    <col min="6921" max="7168" width="9.140625" style="65"/>
    <col min="7169" max="7169" width="7.28515625" style="65" bestFit="1" customWidth="1"/>
    <col min="7170" max="7170" width="45" style="65" customWidth="1"/>
    <col min="7171" max="7171" width="6" style="65" customWidth="1"/>
    <col min="7172" max="7172" width="10.7109375" style="65" customWidth="1"/>
    <col min="7173" max="7173" width="9.7109375" style="65" customWidth="1"/>
    <col min="7174" max="7174" width="12.42578125" style="65" customWidth="1"/>
    <col min="7175" max="7175" width="9.140625" style="65"/>
    <col min="7176" max="7176" width="12.42578125" style="65" customWidth="1"/>
    <col min="7177" max="7424" width="9.140625" style="65"/>
    <col min="7425" max="7425" width="7.28515625" style="65" bestFit="1" customWidth="1"/>
    <col min="7426" max="7426" width="45" style="65" customWidth="1"/>
    <col min="7427" max="7427" width="6" style="65" customWidth="1"/>
    <col min="7428" max="7428" width="10.7109375" style="65" customWidth="1"/>
    <col min="7429" max="7429" width="9.7109375" style="65" customWidth="1"/>
    <col min="7430" max="7430" width="12.42578125" style="65" customWidth="1"/>
    <col min="7431" max="7431" width="9.140625" style="65"/>
    <col min="7432" max="7432" width="12.42578125" style="65" customWidth="1"/>
    <col min="7433" max="7680" width="9.140625" style="65"/>
    <col min="7681" max="7681" width="7.28515625" style="65" bestFit="1" customWidth="1"/>
    <col min="7682" max="7682" width="45" style="65" customWidth="1"/>
    <col min="7683" max="7683" width="6" style="65" customWidth="1"/>
    <col min="7684" max="7684" width="10.7109375" style="65" customWidth="1"/>
    <col min="7685" max="7685" width="9.7109375" style="65" customWidth="1"/>
    <col min="7686" max="7686" width="12.42578125" style="65" customWidth="1"/>
    <col min="7687" max="7687" width="9.140625" style="65"/>
    <col min="7688" max="7688" width="12.42578125" style="65" customWidth="1"/>
    <col min="7689" max="7936" width="9.140625" style="65"/>
    <col min="7937" max="7937" width="7.28515625" style="65" bestFit="1" customWidth="1"/>
    <col min="7938" max="7938" width="45" style="65" customWidth="1"/>
    <col min="7939" max="7939" width="6" style="65" customWidth="1"/>
    <col min="7940" max="7940" width="10.7109375" style="65" customWidth="1"/>
    <col min="7941" max="7941" width="9.7109375" style="65" customWidth="1"/>
    <col min="7942" max="7942" width="12.42578125" style="65" customWidth="1"/>
    <col min="7943" max="7943" width="9.140625" style="65"/>
    <col min="7944" max="7944" width="12.42578125" style="65" customWidth="1"/>
    <col min="7945" max="8192" width="9.140625" style="65"/>
    <col min="8193" max="8193" width="7.28515625" style="65" bestFit="1" customWidth="1"/>
    <col min="8194" max="8194" width="45" style="65" customWidth="1"/>
    <col min="8195" max="8195" width="6" style="65" customWidth="1"/>
    <col min="8196" max="8196" width="10.7109375" style="65" customWidth="1"/>
    <col min="8197" max="8197" width="9.7109375" style="65" customWidth="1"/>
    <col min="8198" max="8198" width="12.42578125" style="65" customWidth="1"/>
    <col min="8199" max="8199" width="9.140625" style="65"/>
    <col min="8200" max="8200" width="12.42578125" style="65" customWidth="1"/>
    <col min="8201" max="8448" width="9.140625" style="65"/>
    <col min="8449" max="8449" width="7.28515625" style="65" bestFit="1" customWidth="1"/>
    <col min="8450" max="8450" width="45" style="65" customWidth="1"/>
    <col min="8451" max="8451" width="6" style="65" customWidth="1"/>
    <col min="8452" max="8452" width="10.7109375" style="65" customWidth="1"/>
    <col min="8453" max="8453" width="9.7109375" style="65" customWidth="1"/>
    <col min="8454" max="8454" width="12.42578125" style="65" customWidth="1"/>
    <col min="8455" max="8455" width="9.140625" style="65"/>
    <col min="8456" max="8456" width="12.42578125" style="65" customWidth="1"/>
    <col min="8457" max="8704" width="9.140625" style="65"/>
    <col min="8705" max="8705" width="7.28515625" style="65" bestFit="1" customWidth="1"/>
    <col min="8706" max="8706" width="45" style="65" customWidth="1"/>
    <col min="8707" max="8707" width="6" style="65" customWidth="1"/>
    <col min="8708" max="8708" width="10.7109375" style="65" customWidth="1"/>
    <col min="8709" max="8709" width="9.7109375" style="65" customWidth="1"/>
    <col min="8710" max="8710" width="12.42578125" style="65" customWidth="1"/>
    <col min="8711" max="8711" width="9.140625" style="65"/>
    <col min="8712" max="8712" width="12.42578125" style="65" customWidth="1"/>
    <col min="8713" max="8960" width="9.140625" style="65"/>
    <col min="8961" max="8961" width="7.28515625" style="65" bestFit="1" customWidth="1"/>
    <col min="8962" max="8962" width="45" style="65" customWidth="1"/>
    <col min="8963" max="8963" width="6" style="65" customWidth="1"/>
    <col min="8964" max="8964" width="10.7109375" style="65" customWidth="1"/>
    <col min="8965" max="8965" width="9.7109375" style="65" customWidth="1"/>
    <col min="8966" max="8966" width="12.42578125" style="65" customWidth="1"/>
    <col min="8967" max="8967" width="9.140625" style="65"/>
    <col min="8968" max="8968" width="12.42578125" style="65" customWidth="1"/>
    <col min="8969" max="9216" width="9.140625" style="65"/>
    <col min="9217" max="9217" width="7.28515625" style="65" bestFit="1" customWidth="1"/>
    <col min="9218" max="9218" width="45" style="65" customWidth="1"/>
    <col min="9219" max="9219" width="6" style="65" customWidth="1"/>
    <col min="9220" max="9220" width="10.7109375" style="65" customWidth="1"/>
    <col min="9221" max="9221" width="9.7109375" style="65" customWidth="1"/>
    <col min="9222" max="9222" width="12.42578125" style="65" customWidth="1"/>
    <col min="9223" max="9223" width="9.140625" style="65"/>
    <col min="9224" max="9224" width="12.42578125" style="65" customWidth="1"/>
    <col min="9225" max="9472" width="9.140625" style="65"/>
    <col min="9473" max="9473" width="7.28515625" style="65" bestFit="1" customWidth="1"/>
    <col min="9474" max="9474" width="45" style="65" customWidth="1"/>
    <col min="9475" max="9475" width="6" style="65" customWidth="1"/>
    <col min="9476" max="9476" width="10.7109375" style="65" customWidth="1"/>
    <col min="9477" max="9477" width="9.7109375" style="65" customWidth="1"/>
    <col min="9478" max="9478" width="12.42578125" style="65" customWidth="1"/>
    <col min="9479" max="9479" width="9.140625" style="65"/>
    <col min="9480" max="9480" width="12.42578125" style="65" customWidth="1"/>
    <col min="9481" max="9728" width="9.140625" style="65"/>
    <col min="9729" max="9729" width="7.28515625" style="65" bestFit="1" customWidth="1"/>
    <col min="9730" max="9730" width="45" style="65" customWidth="1"/>
    <col min="9731" max="9731" width="6" style="65" customWidth="1"/>
    <col min="9732" max="9732" width="10.7109375" style="65" customWidth="1"/>
    <col min="9733" max="9733" width="9.7109375" style="65" customWidth="1"/>
    <col min="9734" max="9734" width="12.42578125" style="65" customWidth="1"/>
    <col min="9735" max="9735" width="9.140625" style="65"/>
    <col min="9736" max="9736" width="12.42578125" style="65" customWidth="1"/>
    <col min="9737" max="9984" width="9.140625" style="65"/>
    <col min="9985" max="9985" width="7.28515625" style="65" bestFit="1" customWidth="1"/>
    <col min="9986" max="9986" width="45" style="65" customWidth="1"/>
    <col min="9987" max="9987" width="6" style="65" customWidth="1"/>
    <col min="9988" max="9988" width="10.7109375" style="65" customWidth="1"/>
    <col min="9989" max="9989" width="9.7109375" style="65" customWidth="1"/>
    <col min="9990" max="9990" width="12.42578125" style="65" customWidth="1"/>
    <col min="9991" max="9991" width="9.140625" style="65"/>
    <col min="9992" max="9992" width="12.42578125" style="65" customWidth="1"/>
    <col min="9993" max="10240" width="9.140625" style="65"/>
    <col min="10241" max="10241" width="7.28515625" style="65" bestFit="1" customWidth="1"/>
    <col min="10242" max="10242" width="45" style="65" customWidth="1"/>
    <col min="10243" max="10243" width="6" style="65" customWidth="1"/>
    <col min="10244" max="10244" width="10.7109375" style="65" customWidth="1"/>
    <col min="10245" max="10245" width="9.7109375" style="65" customWidth="1"/>
    <col min="10246" max="10246" width="12.42578125" style="65" customWidth="1"/>
    <col min="10247" max="10247" width="9.140625" style="65"/>
    <col min="10248" max="10248" width="12.42578125" style="65" customWidth="1"/>
    <col min="10249" max="10496" width="9.140625" style="65"/>
    <col min="10497" max="10497" width="7.28515625" style="65" bestFit="1" customWidth="1"/>
    <col min="10498" max="10498" width="45" style="65" customWidth="1"/>
    <col min="10499" max="10499" width="6" style="65" customWidth="1"/>
    <col min="10500" max="10500" width="10.7109375" style="65" customWidth="1"/>
    <col min="10501" max="10501" width="9.7109375" style="65" customWidth="1"/>
    <col min="10502" max="10502" width="12.42578125" style="65" customWidth="1"/>
    <col min="10503" max="10503" width="9.140625" style="65"/>
    <col min="10504" max="10504" width="12.42578125" style="65" customWidth="1"/>
    <col min="10505" max="10752" width="9.140625" style="65"/>
    <col min="10753" max="10753" width="7.28515625" style="65" bestFit="1" customWidth="1"/>
    <col min="10754" max="10754" width="45" style="65" customWidth="1"/>
    <col min="10755" max="10755" width="6" style="65" customWidth="1"/>
    <col min="10756" max="10756" width="10.7109375" style="65" customWidth="1"/>
    <col min="10757" max="10757" width="9.7109375" style="65" customWidth="1"/>
    <col min="10758" max="10758" width="12.42578125" style="65" customWidth="1"/>
    <col min="10759" max="10759" width="9.140625" style="65"/>
    <col min="10760" max="10760" width="12.42578125" style="65" customWidth="1"/>
    <col min="10761" max="11008" width="9.140625" style="65"/>
    <col min="11009" max="11009" width="7.28515625" style="65" bestFit="1" customWidth="1"/>
    <col min="11010" max="11010" width="45" style="65" customWidth="1"/>
    <col min="11011" max="11011" width="6" style="65" customWidth="1"/>
    <col min="11012" max="11012" width="10.7109375" style="65" customWidth="1"/>
    <col min="11013" max="11013" width="9.7109375" style="65" customWidth="1"/>
    <col min="11014" max="11014" width="12.42578125" style="65" customWidth="1"/>
    <col min="11015" max="11015" width="9.140625" style="65"/>
    <col min="11016" max="11016" width="12.42578125" style="65" customWidth="1"/>
    <col min="11017" max="11264" width="9.140625" style="65"/>
    <col min="11265" max="11265" width="7.28515625" style="65" bestFit="1" customWidth="1"/>
    <col min="11266" max="11266" width="45" style="65" customWidth="1"/>
    <col min="11267" max="11267" width="6" style="65" customWidth="1"/>
    <col min="11268" max="11268" width="10.7109375" style="65" customWidth="1"/>
    <col min="11269" max="11269" width="9.7109375" style="65" customWidth="1"/>
    <col min="11270" max="11270" width="12.42578125" style="65" customWidth="1"/>
    <col min="11271" max="11271" width="9.140625" style="65"/>
    <col min="11272" max="11272" width="12.42578125" style="65" customWidth="1"/>
    <col min="11273" max="11520" width="9.140625" style="65"/>
    <col min="11521" max="11521" width="7.28515625" style="65" bestFit="1" customWidth="1"/>
    <col min="11522" max="11522" width="45" style="65" customWidth="1"/>
    <col min="11523" max="11523" width="6" style="65" customWidth="1"/>
    <col min="11524" max="11524" width="10.7109375" style="65" customWidth="1"/>
    <col min="11525" max="11525" width="9.7109375" style="65" customWidth="1"/>
    <col min="11526" max="11526" width="12.42578125" style="65" customWidth="1"/>
    <col min="11527" max="11527" width="9.140625" style="65"/>
    <col min="11528" max="11528" width="12.42578125" style="65" customWidth="1"/>
    <col min="11529" max="11776" width="9.140625" style="65"/>
    <col min="11777" max="11777" width="7.28515625" style="65" bestFit="1" customWidth="1"/>
    <col min="11778" max="11778" width="45" style="65" customWidth="1"/>
    <col min="11779" max="11779" width="6" style="65" customWidth="1"/>
    <col min="11780" max="11780" width="10.7109375" style="65" customWidth="1"/>
    <col min="11781" max="11781" width="9.7109375" style="65" customWidth="1"/>
    <col min="11782" max="11782" width="12.42578125" style="65" customWidth="1"/>
    <col min="11783" max="11783" width="9.140625" style="65"/>
    <col min="11784" max="11784" width="12.42578125" style="65" customWidth="1"/>
    <col min="11785" max="12032" width="9.140625" style="65"/>
    <col min="12033" max="12033" width="7.28515625" style="65" bestFit="1" customWidth="1"/>
    <col min="12034" max="12034" width="45" style="65" customWidth="1"/>
    <col min="12035" max="12035" width="6" style="65" customWidth="1"/>
    <col min="12036" max="12036" width="10.7109375" style="65" customWidth="1"/>
    <col min="12037" max="12037" width="9.7109375" style="65" customWidth="1"/>
    <col min="12038" max="12038" width="12.42578125" style="65" customWidth="1"/>
    <col min="12039" max="12039" width="9.140625" style="65"/>
    <col min="12040" max="12040" width="12.42578125" style="65" customWidth="1"/>
    <col min="12041" max="12288" width="9.140625" style="65"/>
    <col min="12289" max="12289" width="7.28515625" style="65" bestFit="1" customWidth="1"/>
    <col min="12290" max="12290" width="45" style="65" customWidth="1"/>
    <col min="12291" max="12291" width="6" style="65" customWidth="1"/>
    <col min="12292" max="12292" width="10.7109375" style="65" customWidth="1"/>
    <col min="12293" max="12293" width="9.7109375" style="65" customWidth="1"/>
    <col min="12294" max="12294" width="12.42578125" style="65" customWidth="1"/>
    <col min="12295" max="12295" width="9.140625" style="65"/>
    <col min="12296" max="12296" width="12.42578125" style="65" customWidth="1"/>
    <col min="12297" max="12544" width="9.140625" style="65"/>
    <col min="12545" max="12545" width="7.28515625" style="65" bestFit="1" customWidth="1"/>
    <col min="12546" max="12546" width="45" style="65" customWidth="1"/>
    <col min="12547" max="12547" width="6" style="65" customWidth="1"/>
    <col min="12548" max="12548" width="10.7109375" style="65" customWidth="1"/>
    <col min="12549" max="12549" width="9.7109375" style="65" customWidth="1"/>
    <col min="12550" max="12550" width="12.42578125" style="65" customWidth="1"/>
    <col min="12551" max="12551" width="9.140625" style="65"/>
    <col min="12552" max="12552" width="12.42578125" style="65" customWidth="1"/>
    <col min="12553" max="12800" width="9.140625" style="65"/>
    <col min="12801" max="12801" width="7.28515625" style="65" bestFit="1" customWidth="1"/>
    <col min="12802" max="12802" width="45" style="65" customWidth="1"/>
    <col min="12803" max="12803" width="6" style="65" customWidth="1"/>
    <col min="12804" max="12804" width="10.7109375" style="65" customWidth="1"/>
    <col min="12805" max="12805" width="9.7109375" style="65" customWidth="1"/>
    <col min="12806" max="12806" width="12.42578125" style="65" customWidth="1"/>
    <col min="12807" max="12807" width="9.140625" style="65"/>
    <col min="12808" max="12808" width="12.42578125" style="65" customWidth="1"/>
    <col min="12809" max="13056" width="9.140625" style="65"/>
    <col min="13057" max="13057" width="7.28515625" style="65" bestFit="1" customWidth="1"/>
    <col min="13058" max="13058" width="45" style="65" customWidth="1"/>
    <col min="13059" max="13059" width="6" style="65" customWidth="1"/>
    <col min="13060" max="13060" width="10.7109375" style="65" customWidth="1"/>
    <col min="13061" max="13061" width="9.7109375" style="65" customWidth="1"/>
    <col min="13062" max="13062" width="12.42578125" style="65" customWidth="1"/>
    <col min="13063" max="13063" width="9.140625" style="65"/>
    <col min="13064" max="13064" width="12.42578125" style="65" customWidth="1"/>
    <col min="13065" max="13312" width="9.140625" style="65"/>
    <col min="13313" max="13313" width="7.28515625" style="65" bestFit="1" customWidth="1"/>
    <col min="13314" max="13314" width="45" style="65" customWidth="1"/>
    <col min="13315" max="13315" width="6" style="65" customWidth="1"/>
    <col min="13316" max="13316" width="10.7109375" style="65" customWidth="1"/>
    <col min="13317" max="13317" width="9.7109375" style="65" customWidth="1"/>
    <col min="13318" max="13318" width="12.42578125" style="65" customWidth="1"/>
    <col min="13319" max="13319" width="9.140625" style="65"/>
    <col min="13320" max="13320" width="12.42578125" style="65" customWidth="1"/>
    <col min="13321" max="13568" width="9.140625" style="65"/>
    <col min="13569" max="13569" width="7.28515625" style="65" bestFit="1" customWidth="1"/>
    <col min="13570" max="13570" width="45" style="65" customWidth="1"/>
    <col min="13571" max="13571" width="6" style="65" customWidth="1"/>
    <col min="13572" max="13572" width="10.7109375" style="65" customWidth="1"/>
    <col min="13573" max="13573" width="9.7109375" style="65" customWidth="1"/>
    <col min="13574" max="13574" width="12.42578125" style="65" customWidth="1"/>
    <col min="13575" max="13575" width="9.140625" style="65"/>
    <col min="13576" max="13576" width="12.42578125" style="65" customWidth="1"/>
    <col min="13577" max="13824" width="9.140625" style="65"/>
    <col min="13825" max="13825" width="7.28515625" style="65" bestFit="1" customWidth="1"/>
    <col min="13826" max="13826" width="45" style="65" customWidth="1"/>
    <col min="13827" max="13827" width="6" style="65" customWidth="1"/>
    <col min="13828" max="13828" width="10.7109375" style="65" customWidth="1"/>
    <col min="13829" max="13829" width="9.7109375" style="65" customWidth="1"/>
    <col min="13830" max="13830" width="12.42578125" style="65" customWidth="1"/>
    <col min="13831" max="13831" width="9.140625" style="65"/>
    <col min="13832" max="13832" width="12.42578125" style="65" customWidth="1"/>
    <col min="13833" max="14080" width="9.140625" style="65"/>
    <col min="14081" max="14081" width="7.28515625" style="65" bestFit="1" customWidth="1"/>
    <col min="14082" max="14082" width="45" style="65" customWidth="1"/>
    <col min="14083" max="14083" width="6" style="65" customWidth="1"/>
    <col min="14084" max="14084" width="10.7109375" style="65" customWidth="1"/>
    <col min="14085" max="14085" width="9.7109375" style="65" customWidth="1"/>
    <col min="14086" max="14086" width="12.42578125" style="65" customWidth="1"/>
    <col min="14087" max="14087" width="9.140625" style="65"/>
    <col min="14088" max="14088" width="12.42578125" style="65" customWidth="1"/>
    <col min="14089" max="14336" width="9.140625" style="65"/>
    <col min="14337" max="14337" width="7.28515625" style="65" bestFit="1" customWidth="1"/>
    <col min="14338" max="14338" width="45" style="65" customWidth="1"/>
    <col min="14339" max="14339" width="6" style="65" customWidth="1"/>
    <col min="14340" max="14340" width="10.7109375" style="65" customWidth="1"/>
    <col min="14341" max="14341" width="9.7109375" style="65" customWidth="1"/>
    <col min="14342" max="14342" width="12.42578125" style="65" customWidth="1"/>
    <col min="14343" max="14343" width="9.140625" style="65"/>
    <col min="14344" max="14344" width="12.42578125" style="65" customWidth="1"/>
    <col min="14345" max="14592" width="9.140625" style="65"/>
    <col min="14593" max="14593" width="7.28515625" style="65" bestFit="1" customWidth="1"/>
    <col min="14594" max="14594" width="45" style="65" customWidth="1"/>
    <col min="14595" max="14595" width="6" style="65" customWidth="1"/>
    <col min="14596" max="14596" width="10.7109375" style="65" customWidth="1"/>
    <col min="14597" max="14597" width="9.7109375" style="65" customWidth="1"/>
    <col min="14598" max="14598" width="12.42578125" style="65" customWidth="1"/>
    <col min="14599" max="14599" width="9.140625" style="65"/>
    <col min="14600" max="14600" width="12.42578125" style="65" customWidth="1"/>
    <col min="14601" max="14848" width="9.140625" style="65"/>
    <col min="14849" max="14849" width="7.28515625" style="65" bestFit="1" customWidth="1"/>
    <col min="14850" max="14850" width="45" style="65" customWidth="1"/>
    <col min="14851" max="14851" width="6" style="65" customWidth="1"/>
    <col min="14852" max="14852" width="10.7109375" style="65" customWidth="1"/>
    <col min="14853" max="14853" width="9.7109375" style="65" customWidth="1"/>
    <col min="14854" max="14854" width="12.42578125" style="65" customWidth="1"/>
    <col min="14855" max="14855" width="9.140625" style="65"/>
    <col min="14856" max="14856" width="12.42578125" style="65" customWidth="1"/>
    <col min="14857" max="15104" width="9.140625" style="65"/>
    <col min="15105" max="15105" width="7.28515625" style="65" bestFit="1" customWidth="1"/>
    <col min="15106" max="15106" width="45" style="65" customWidth="1"/>
    <col min="15107" max="15107" width="6" style="65" customWidth="1"/>
    <col min="15108" max="15108" width="10.7109375" style="65" customWidth="1"/>
    <col min="15109" max="15109" width="9.7109375" style="65" customWidth="1"/>
    <col min="15110" max="15110" width="12.42578125" style="65" customWidth="1"/>
    <col min="15111" max="15111" width="9.140625" style="65"/>
    <col min="15112" max="15112" width="12.42578125" style="65" customWidth="1"/>
    <col min="15113" max="15360" width="9.140625" style="65"/>
    <col min="15361" max="15361" width="7.28515625" style="65" bestFit="1" customWidth="1"/>
    <col min="15362" max="15362" width="45" style="65" customWidth="1"/>
    <col min="15363" max="15363" width="6" style="65" customWidth="1"/>
    <col min="15364" max="15364" width="10.7109375" style="65" customWidth="1"/>
    <col min="15365" max="15365" width="9.7109375" style="65" customWidth="1"/>
    <col min="15366" max="15366" width="12.42578125" style="65" customWidth="1"/>
    <col min="15367" max="15367" width="9.140625" style="65"/>
    <col min="15368" max="15368" width="12.42578125" style="65" customWidth="1"/>
    <col min="15369" max="15616" width="9.140625" style="65"/>
    <col min="15617" max="15617" width="7.28515625" style="65" bestFit="1" customWidth="1"/>
    <col min="15618" max="15618" width="45" style="65" customWidth="1"/>
    <col min="15619" max="15619" width="6" style="65" customWidth="1"/>
    <col min="15620" max="15620" width="10.7109375" style="65" customWidth="1"/>
    <col min="15621" max="15621" width="9.7109375" style="65" customWidth="1"/>
    <col min="15622" max="15622" width="12.42578125" style="65" customWidth="1"/>
    <col min="15623" max="15623" width="9.140625" style="65"/>
    <col min="15624" max="15624" width="12.42578125" style="65" customWidth="1"/>
    <col min="15625" max="15872" width="9.140625" style="65"/>
    <col min="15873" max="15873" width="7.28515625" style="65" bestFit="1" customWidth="1"/>
    <col min="15874" max="15874" width="45" style="65" customWidth="1"/>
    <col min="15875" max="15875" width="6" style="65" customWidth="1"/>
    <col min="15876" max="15876" width="10.7109375" style="65" customWidth="1"/>
    <col min="15877" max="15877" width="9.7109375" style="65" customWidth="1"/>
    <col min="15878" max="15878" width="12.42578125" style="65" customWidth="1"/>
    <col min="15879" max="15879" width="9.140625" style="65"/>
    <col min="15880" max="15880" width="12.42578125" style="65" customWidth="1"/>
    <col min="15881" max="16128" width="9.140625" style="65"/>
    <col min="16129" max="16129" width="7.28515625" style="65" bestFit="1" customWidth="1"/>
    <col min="16130" max="16130" width="45" style="65" customWidth="1"/>
    <col min="16131" max="16131" width="6" style="65" customWidth="1"/>
    <col min="16132" max="16132" width="10.7109375" style="65" customWidth="1"/>
    <col min="16133" max="16133" width="9.7109375" style="65" customWidth="1"/>
    <col min="16134" max="16134" width="12.42578125" style="65" customWidth="1"/>
    <col min="16135" max="16135" width="9.140625" style="65"/>
    <col min="16136" max="16136" width="12.42578125" style="65" customWidth="1"/>
    <col min="16137" max="16384" width="9.140625" style="65"/>
  </cols>
  <sheetData>
    <row r="1" spans="1:7" s="238" customFormat="1" ht="15">
      <c r="A1" s="233" t="s">
        <v>37</v>
      </c>
      <c r="B1" s="234" t="s">
        <v>170</v>
      </c>
      <c r="C1" s="235"/>
      <c r="D1" s="236"/>
      <c r="E1" s="237"/>
      <c r="F1" s="237"/>
    </row>
    <row r="2" spans="1:7" s="238" customFormat="1" ht="15">
      <c r="A2" s="233"/>
      <c r="B2" s="234"/>
      <c r="C2" s="235"/>
      <c r="D2" s="236"/>
      <c r="E2" s="237"/>
      <c r="F2" s="237"/>
    </row>
    <row r="3" spans="1:7" s="238" customFormat="1">
      <c r="A3" s="239"/>
      <c r="B3" s="288" t="s">
        <v>183</v>
      </c>
      <c r="C3" s="240"/>
      <c r="D3" s="241"/>
      <c r="E3" s="242"/>
      <c r="F3" s="242"/>
    </row>
    <row r="4" spans="1:7" s="90" customFormat="1">
      <c r="A4" s="194" t="s">
        <v>6</v>
      </c>
      <c r="B4" s="84" t="s">
        <v>16</v>
      </c>
      <c r="C4" s="85" t="s">
        <v>7</v>
      </c>
      <c r="D4" s="86" t="s">
        <v>8</v>
      </c>
      <c r="E4" s="150" t="s">
        <v>9</v>
      </c>
      <c r="F4" s="151" t="s">
        <v>17</v>
      </c>
    </row>
    <row r="5" spans="1:7" s="90" customFormat="1">
      <c r="A5" s="243"/>
      <c r="B5" s="92"/>
      <c r="C5" s="93"/>
      <c r="D5" s="293"/>
      <c r="E5" s="152"/>
      <c r="F5" s="152"/>
    </row>
    <row r="6" spans="1:7" s="90" customFormat="1">
      <c r="A6" s="244" t="s">
        <v>10</v>
      </c>
      <c r="B6" s="284" t="s">
        <v>169</v>
      </c>
      <c r="C6" s="93"/>
      <c r="D6" s="293"/>
      <c r="E6" s="152"/>
      <c r="F6" s="152"/>
    </row>
    <row r="7" spans="1:7" s="247" customFormat="1">
      <c r="A7" s="240"/>
      <c r="B7" s="240"/>
      <c r="C7" s="240"/>
      <c r="D7" s="259"/>
      <c r="E7" s="242"/>
      <c r="F7" s="246"/>
    </row>
    <row r="8" spans="1:7" s="285" customFormat="1" ht="25.5">
      <c r="A8" s="262">
        <f ca="1">COUNT($A7:A$8)+1</f>
        <v>1</v>
      </c>
      <c r="B8" s="252" t="s">
        <v>171</v>
      </c>
      <c r="C8" s="125" t="s">
        <v>30</v>
      </c>
      <c r="D8" s="283">
        <v>210</v>
      </c>
      <c r="E8" s="570"/>
      <c r="F8" s="254">
        <f>D8*E8</f>
        <v>0</v>
      </c>
    </row>
    <row r="9" spans="1:7">
      <c r="A9" s="262"/>
      <c r="B9" s="252"/>
      <c r="C9" s="263"/>
      <c r="D9" s="283"/>
      <c r="E9" s="253"/>
      <c r="F9" s="254"/>
    </row>
    <row r="10" spans="1:7" s="286" customFormat="1" ht="30.75" customHeight="1">
      <c r="A10" s="262">
        <f ca="1">COUNT($A$8:A9)+1</f>
        <v>2</v>
      </c>
      <c r="B10" s="252" t="s">
        <v>172</v>
      </c>
      <c r="C10" s="263" t="s">
        <v>18</v>
      </c>
      <c r="D10" s="283">
        <v>8</v>
      </c>
      <c r="E10" s="242"/>
      <c r="F10" s="254">
        <f>D10*E10</f>
        <v>0</v>
      </c>
    </row>
    <row r="11" spans="1:7" s="287" customFormat="1">
      <c r="A11" s="262"/>
      <c r="B11" s="252"/>
      <c r="C11" s="263"/>
      <c r="D11" s="283"/>
      <c r="E11" s="253"/>
      <c r="F11" s="254"/>
    </row>
    <row r="12" spans="1:7" s="286" customFormat="1" ht="51">
      <c r="A12" s="262">
        <f ca="1">A10+1</f>
        <v>3</v>
      </c>
      <c r="B12" s="288" t="s">
        <v>329</v>
      </c>
      <c r="C12" s="263" t="s">
        <v>2</v>
      </c>
      <c r="D12" s="283">
        <v>4</v>
      </c>
      <c r="E12" s="242"/>
      <c r="F12" s="254">
        <f>D12*E12</f>
        <v>0</v>
      </c>
    </row>
    <row r="13" spans="1:7" s="289" customFormat="1" ht="14.25">
      <c r="A13" s="262"/>
      <c r="B13" s="239"/>
      <c r="C13" s="263"/>
      <c r="D13" s="283"/>
      <c r="E13" s="242"/>
      <c r="F13" s="254"/>
    </row>
    <row r="14" spans="1:7" s="286" customFormat="1">
      <c r="A14" s="262">
        <f ca="1">A12+1</f>
        <v>4</v>
      </c>
      <c r="B14" s="257" t="s">
        <v>173</v>
      </c>
      <c r="C14" s="263" t="s">
        <v>2</v>
      </c>
      <c r="D14" s="283">
        <v>4</v>
      </c>
      <c r="E14" s="242"/>
      <c r="F14" s="254">
        <f>D14*E14</f>
        <v>0</v>
      </c>
    </row>
    <row r="15" spans="1:7" s="287" customFormat="1">
      <c r="A15" s="262"/>
      <c r="B15" s="252"/>
      <c r="C15" s="263"/>
      <c r="D15" s="283"/>
      <c r="E15" s="253"/>
      <c r="F15" s="254"/>
    </row>
    <row r="16" spans="1:7" s="286" customFormat="1" ht="78">
      <c r="A16" s="262">
        <f ca="1">A14+1</f>
        <v>5</v>
      </c>
      <c r="B16" s="252" t="s">
        <v>174</v>
      </c>
      <c r="C16" s="263" t="s">
        <v>2</v>
      </c>
      <c r="D16" s="283">
        <v>4</v>
      </c>
      <c r="E16" s="253"/>
      <c r="F16" s="254">
        <f>D16*E16</f>
        <v>0</v>
      </c>
      <c r="G16" s="290"/>
    </row>
    <row r="17" spans="1:8" s="290" customFormat="1">
      <c r="A17" s="262"/>
      <c r="B17" s="295"/>
      <c r="C17" s="291"/>
      <c r="D17" s="294"/>
      <c r="E17" s="296"/>
      <c r="F17" s="297"/>
    </row>
    <row r="18" spans="1:8" s="286" customFormat="1" ht="51">
      <c r="A18" s="262">
        <f ca="1">A16+1</f>
        <v>6</v>
      </c>
      <c r="B18" s="298" t="s">
        <v>175</v>
      </c>
      <c r="C18" s="270" t="s">
        <v>176</v>
      </c>
      <c r="D18" s="299">
        <v>5</v>
      </c>
      <c r="E18" s="300"/>
      <c r="F18" s="254">
        <f>SUM(F8:F16)*D18/100</f>
        <v>0</v>
      </c>
    </row>
    <row r="19" spans="1:8" s="287" customFormat="1">
      <c r="A19" s="262"/>
      <c r="B19" s="252"/>
      <c r="C19" s="263"/>
      <c r="D19" s="283"/>
      <c r="E19" s="253"/>
      <c r="F19" s="254"/>
    </row>
    <row r="20" spans="1:8" s="286" customFormat="1" ht="25.5">
      <c r="A20" s="262">
        <f ca="1">A18+1</f>
        <v>7</v>
      </c>
      <c r="B20" s="301" t="s">
        <v>177</v>
      </c>
      <c r="C20" s="263" t="s">
        <v>18</v>
      </c>
      <c r="D20" s="302">
        <v>1</v>
      </c>
      <c r="E20" s="303"/>
      <c r="F20" s="254">
        <f>D20*E20</f>
        <v>0</v>
      </c>
    </row>
    <row r="21" spans="1:8" s="287" customFormat="1">
      <c r="A21" s="262"/>
      <c r="B21" s="304"/>
      <c r="C21" s="305"/>
      <c r="D21" s="306"/>
      <c r="E21" s="303"/>
      <c r="F21" s="254"/>
    </row>
    <row r="22" spans="1:8" s="286" customFormat="1" ht="25.5">
      <c r="A22" s="262">
        <f ca="1">A20+1</f>
        <v>8</v>
      </c>
      <c r="B22" s="301" t="s">
        <v>178</v>
      </c>
      <c r="C22" s="263" t="s">
        <v>18</v>
      </c>
      <c r="D22" s="302">
        <v>1</v>
      </c>
      <c r="E22" s="303"/>
      <c r="F22" s="254">
        <f>D22*E22</f>
        <v>0</v>
      </c>
      <c r="H22" s="290"/>
    </row>
    <row r="23" spans="1:8" s="287" customFormat="1">
      <c r="A23" s="262"/>
      <c r="B23" s="292"/>
      <c r="C23" s="270"/>
      <c r="D23" s="271"/>
      <c r="E23" s="242"/>
      <c r="F23" s="254"/>
    </row>
    <row r="24" spans="1:8" s="286" customFormat="1" ht="40.5" customHeight="1">
      <c r="A24" s="262">
        <f ca="1">A22+1</f>
        <v>9</v>
      </c>
      <c r="B24" s="301" t="s">
        <v>179</v>
      </c>
      <c r="C24" s="125" t="s">
        <v>30</v>
      </c>
      <c r="D24" s="283">
        <v>303</v>
      </c>
      <c r="E24" s="303"/>
      <c r="F24" s="254">
        <f>D24*E24</f>
        <v>0</v>
      </c>
      <c r="G24" s="289"/>
    </row>
    <row r="25" spans="1:8" s="287" customFormat="1">
      <c r="A25" s="262"/>
      <c r="B25" s="304"/>
      <c r="C25" s="305"/>
      <c r="D25" s="306"/>
      <c r="E25" s="303"/>
      <c r="F25" s="254"/>
    </row>
    <row r="26" spans="1:8" s="286" customFormat="1" ht="38.25">
      <c r="A26" s="262">
        <f ca="1">A24+1</f>
        <v>10</v>
      </c>
      <c r="B26" s="301" t="s">
        <v>180</v>
      </c>
      <c r="C26" s="251" t="s">
        <v>108</v>
      </c>
      <c r="D26" s="283">
        <v>8</v>
      </c>
      <c r="E26" s="303"/>
      <c r="F26" s="254">
        <f>D26*E26</f>
        <v>0</v>
      </c>
    </row>
    <row r="27" spans="1:8" s="256" customFormat="1">
      <c r="A27" s="68"/>
      <c r="B27" s="265"/>
      <c r="C27" s="264"/>
      <c r="D27" s="235"/>
      <c r="E27" s="266"/>
      <c r="F27" s="254"/>
      <c r="H27" s="255"/>
    </row>
    <row r="28" spans="1:8" s="256" customFormat="1">
      <c r="A28" s="68"/>
      <c r="B28" s="265"/>
      <c r="C28" s="264"/>
      <c r="D28" s="235"/>
      <c r="E28" s="153" t="s">
        <v>181</v>
      </c>
      <c r="F28" s="146">
        <f>SUM(F8:F27)</f>
        <v>0</v>
      </c>
      <c r="H28" s="255"/>
    </row>
    <row r="29" spans="1:8" s="256" customFormat="1">
      <c r="A29" s="68"/>
      <c r="B29" s="265"/>
      <c r="C29" s="264"/>
      <c r="D29" s="235"/>
      <c r="E29" s="266"/>
      <c r="F29" s="254"/>
      <c r="H29" s="255"/>
    </row>
    <row r="30" spans="1:8" s="256" customFormat="1">
      <c r="A30" s="129" t="s">
        <v>11</v>
      </c>
      <c r="B30" s="97" t="s">
        <v>60</v>
      </c>
      <c r="C30" s="267"/>
      <c r="D30" s="130">
        <v>0.1</v>
      </c>
      <c r="E30" s="268"/>
      <c r="F30" s="131">
        <f>F28*D30</f>
        <v>0</v>
      </c>
    </row>
    <row r="31" spans="1:8" s="256" customFormat="1">
      <c r="A31" s="129"/>
      <c r="B31" s="97"/>
      <c r="C31" s="267"/>
      <c r="D31" s="269"/>
      <c r="E31" s="268"/>
      <c r="F31" s="136"/>
    </row>
    <row r="32" spans="1:8" s="256" customFormat="1">
      <c r="A32" s="129"/>
      <c r="B32" s="97"/>
      <c r="C32" s="267"/>
      <c r="D32" s="269"/>
      <c r="E32" s="268"/>
      <c r="F32" s="136"/>
    </row>
    <row r="33" spans="1:6" s="256" customFormat="1">
      <c r="A33" s="96"/>
      <c r="B33" s="230" t="s">
        <v>26</v>
      </c>
      <c r="C33" s="267"/>
      <c r="D33" s="269"/>
      <c r="E33" s="268"/>
      <c r="F33" s="136"/>
    </row>
    <row r="34" spans="1:6" s="256" customFormat="1">
      <c r="A34" s="132" t="s">
        <v>10</v>
      </c>
      <c r="B34" s="133" t="str">
        <f>B6</f>
        <v xml:space="preserve">MONTAŽNA DELA IN MATERIAL </v>
      </c>
      <c r="C34" s="267"/>
      <c r="D34" s="269"/>
      <c r="E34" s="268"/>
      <c r="F34" s="254">
        <f>F28</f>
        <v>0</v>
      </c>
    </row>
    <row r="35" spans="1:6" s="256" customFormat="1">
      <c r="A35" s="132" t="s">
        <v>11</v>
      </c>
      <c r="B35" s="138" t="str">
        <f>+B30</f>
        <v xml:space="preserve">DODATNA IN NEPREDVIDENA DELA </v>
      </c>
      <c r="C35" s="270"/>
      <c r="D35" s="271"/>
      <c r="E35" s="242"/>
      <c r="F35" s="254">
        <f>F30</f>
        <v>0</v>
      </c>
    </row>
    <row r="36" spans="1:6" s="101" customFormat="1">
      <c r="A36" s="132"/>
      <c r="B36" s="142" t="s">
        <v>182</v>
      </c>
      <c r="C36" s="143"/>
      <c r="D36" s="272"/>
      <c r="E36" s="145"/>
      <c r="F36" s="146">
        <f>SUM(F34:F35)</f>
        <v>0</v>
      </c>
    </row>
    <row r="37" spans="1:6" s="238" customFormat="1">
      <c r="A37" s="240"/>
      <c r="B37" s="257"/>
      <c r="C37" s="240"/>
      <c r="D37" s="241"/>
      <c r="E37" s="242"/>
      <c r="F37" s="242"/>
    </row>
    <row r="38" spans="1:6" s="238" customFormat="1">
      <c r="A38" s="273"/>
      <c r="B38" s="274"/>
      <c r="C38" s="240"/>
      <c r="D38" s="241"/>
      <c r="E38" s="242"/>
      <c r="F38" s="242"/>
    </row>
    <row r="39" spans="1:6" s="238" customFormat="1">
      <c r="A39" s="240"/>
      <c r="B39" s="257"/>
      <c r="C39" s="240"/>
      <c r="D39" s="241"/>
      <c r="E39" s="242"/>
      <c r="F39" s="242"/>
    </row>
    <row r="40" spans="1:6" s="238" customFormat="1">
      <c r="A40" s="273"/>
      <c r="B40" s="274"/>
      <c r="C40" s="240"/>
      <c r="D40" s="241"/>
      <c r="E40" s="242"/>
      <c r="F40" s="242"/>
    </row>
    <row r="41" spans="1:6" s="238" customFormat="1">
      <c r="A41" s="240"/>
      <c r="B41" s="257"/>
      <c r="C41" s="240"/>
      <c r="D41" s="241"/>
      <c r="E41" s="242"/>
      <c r="F41" s="242"/>
    </row>
    <row r="42" spans="1:6" s="238" customFormat="1">
      <c r="A42" s="273"/>
      <c r="B42" s="274"/>
      <c r="C42" s="240"/>
      <c r="D42" s="241"/>
      <c r="E42" s="242"/>
      <c r="F42" s="242"/>
    </row>
    <row r="43" spans="1:6" s="238" customFormat="1">
      <c r="A43" s="240"/>
      <c r="B43" s="257"/>
      <c r="C43" s="240"/>
      <c r="D43" s="241"/>
      <c r="E43" s="242"/>
      <c r="F43" s="242"/>
    </row>
    <row r="44" spans="1:6" s="238" customFormat="1">
      <c r="A44" s="273"/>
      <c r="B44" s="274"/>
      <c r="C44" s="240"/>
      <c r="D44" s="241"/>
      <c r="E44" s="242"/>
      <c r="F44" s="242"/>
    </row>
    <row r="45" spans="1:6" s="238" customFormat="1">
      <c r="A45" s="240"/>
      <c r="B45" s="257"/>
      <c r="C45" s="240"/>
      <c r="D45" s="241"/>
      <c r="E45" s="242"/>
      <c r="F45" s="242"/>
    </row>
    <row r="46" spans="1:6" s="238" customFormat="1">
      <c r="A46" s="273"/>
      <c r="B46" s="274"/>
      <c r="C46" s="240"/>
      <c r="D46" s="241"/>
      <c r="E46" s="242"/>
      <c r="F46" s="242"/>
    </row>
    <row r="47" spans="1:6" s="238" customFormat="1">
      <c r="A47" s="240"/>
      <c r="B47" s="257"/>
      <c r="C47" s="240"/>
      <c r="D47" s="241"/>
      <c r="E47" s="242"/>
      <c r="F47" s="242"/>
    </row>
    <row r="48" spans="1:6" s="238" customFormat="1">
      <c r="A48" s="273"/>
      <c r="B48" s="274"/>
      <c r="C48" s="240"/>
      <c r="D48" s="241"/>
      <c r="E48" s="242"/>
      <c r="F48" s="242"/>
    </row>
    <row r="49" spans="1:6">
      <c r="A49" s="35"/>
      <c r="B49" s="34"/>
      <c r="C49" s="35"/>
      <c r="D49" s="36"/>
      <c r="E49" s="37"/>
      <c r="F49" s="37"/>
    </row>
    <row r="50" spans="1:6">
      <c r="A50" s="67"/>
      <c r="B50" s="34"/>
      <c r="C50" s="35"/>
      <c r="D50" s="36"/>
      <c r="E50" s="37"/>
      <c r="F50" s="37"/>
    </row>
  </sheetData>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&amp;L&amp;"Tahoma,Navadno"&amp;9Dokumentacija v zvezi z oddajo javnega naročila – gradnje : POGLAVJE 4&amp;R&amp;"Tahoma,Navadno"&amp;9&amp;P/&amp;N</oddFooter>
  </headerFooter>
  <rowBreaks count="1" manualBreakCount="1">
    <brk id="3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14</vt:i4>
      </vt:variant>
    </vt:vector>
  </HeadingPairs>
  <TitlesOfParts>
    <vt:vector size="24" baseType="lpstr">
      <vt:lpstr>Splošno</vt:lpstr>
      <vt:lpstr>REKAPITULACIJA </vt:lpstr>
      <vt:lpstr>PREDDELA</vt:lpstr>
      <vt:lpstr>CESTA</vt:lpstr>
      <vt:lpstr>METEORNA</vt:lpstr>
      <vt:lpstr>FEKALNA</vt:lpstr>
      <vt:lpstr>VODOVOD</vt:lpstr>
      <vt:lpstr>JR-GRAD.DELA</vt:lpstr>
      <vt:lpstr>JR-MONT.DELA</vt:lpstr>
      <vt:lpstr>RAZNA DELA</vt:lpstr>
      <vt:lpstr>CESTA!Področje_tiskanja</vt:lpstr>
      <vt:lpstr>'JR-GRAD.DELA'!Področje_tiskanja</vt:lpstr>
      <vt:lpstr>'JR-MONT.DELA'!Področje_tiskanja</vt:lpstr>
      <vt:lpstr>METEORNA!Področje_tiskanja</vt:lpstr>
      <vt:lpstr>PREDDELA!Področje_tiskanja</vt:lpstr>
      <vt:lpstr>'RAZNA DELA'!Področje_tiskanja</vt:lpstr>
      <vt:lpstr>'REKAPITULACIJA '!Področje_tiskanja</vt:lpstr>
      <vt:lpstr>VODOVOD!Področje_tiskanja</vt:lpstr>
      <vt:lpstr>CESTA!Tiskanje_naslovov</vt:lpstr>
      <vt:lpstr>'JR-GRAD.DELA'!Tiskanje_naslovov</vt:lpstr>
      <vt:lpstr>'JR-MONT.DELA'!Tiskanje_naslovov</vt:lpstr>
      <vt:lpstr>METEORNA!Tiskanje_naslovov</vt:lpstr>
      <vt:lpstr>PREDDELA!Tiskanje_naslovov</vt:lpstr>
      <vt:lpstr>'RAZNA DELA'!Tiskanje_naslovov</vt:lpstr>
    </vt:vector>
  </TitlesOfParts>
  <Company>SCT d.d.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Asna Stošič</cp:lastModifiedBy>
  <cp:lastPrinted>2020-08-13T12:37:18Z</cp:lastPrinted>
  <dcterms:created xsi:type="dcterms:W3CDTF">2007-12-10T08:32:03Z</dcterms:created>
  <dcterms:modified xsi:type="dcterms:W3CDTF">2020-08-13T12:43:41Z</dcterms:modified>
</cp:coreProperties>
</file>