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uzana\MOJI DOKUMENTI\OBČINA 2018\JN VELIKA\Parkirišče pri GD Donačka Gora\PZI\za objavo\"/>
    </mc:Choice>
  </mc:AlternateContent>
  <xr:revisionPtr revIDLastSave="0" documentId="10_ncr:8100000_{514D4EF8-5DED-4746-999D-54FC5F2CCA43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POPISI" sheetId="5" r:id="rId1"/>
    <sheet name="REKAPITULACIJA" sheetId="6" r:id="rId2"/>
  </sheets>
  <definedNames>
    <definedName name="_xlnm.Print_Area" localSheetId="1">REKAPITULACIJA!$A$1:$F$22</definedName>
  </definedNames>
  <calcPr calcId="162913"/>
</workbook>
</file>

<file path=xl/calcChain.xml><?xml version="1.0" encoding="utf-8"?>
<calcChain xmlns="http://schemas.openxmlformats.org/spreadsheetml/2006/main">
  <c r="F119" i="5" l="1"/>
  <c r="F113" i="5"/>
  <c r="F67" i="5"/>
  <c r="F129" i="5"/>
  <c r="F152" i="5" l="1"/>
  <c r="F177" i="5"/>
  <c r="F168" i="5"/>
  <c r="F167" i="5"/>
  <c r="F162" i="5"/>
  <c r="F160" i="5"/>
  <c r="F150" i="5"/>
  <c r="F148" i="5"/>
  <c r="F146" i="5"/>
  <c r="F144" i="5"/>
  <c r="F142" i="5"/>
  <c r="F140" i="5"/>
  <c r="F133" i="5"/>
  <c r="F131" i="5"/>
  <c r="F127" i="5"/>
  <c r="F125" i="5"/>
  <c r="F123" i="5"/>
  <c r="F121" i="5"/>
  <c r="F117" i="5"/>
  <c r="F115" i="5"/>
  <c r="F111" i="5"/>
  <c r="F109" i="5"/>
  <c r="F103" i="5"/>
  <c r="F101" i="5"/>
  <c r="F99" i="5"/>
  <c r="F97" i="5"/>
  <c r="F95" i="5"/>
  <c r="F93" i="5"/>
  <c r="F91" i="5"/>
  <c r="F89" i="5"/>
  <c r="F87" i="5"/>
  <c r="F81" i="5"/>
  <c r="F79" i="5"/>
  <c r="F77" i="5"/>
  <c r="F75" i="5"/>
  <c r="F73" i="5"/>
  <c r="F71" i="5"/>
  <c r="F69" i="5"/>
  <c r="F65" i="5"/>
  <c r="F63" i="5"/>
  <c r="F61" i="5"/>
  <c r="F55" i="5"/>
  <c r="F53" i="5"/>
  <c r="F51" i="5"/>
  <c r="F49" i="5"/>
  <c r="F47" i="5"/>
  <c r="F45" i="5"/>
  <c r="F43" i="5"/>
  <c r="F154" i="5" l="1"/>
  <c r="F201" i="5" s="1"/>
  <c r="F180" i="5"/>
  <c r="F203" i="5" s="1"/>
  <c r="F83" i="5"/>
  <c r="F193" i="5" s="1"/>
  <c r="F105" i="5"/>
  <c r="F194" i="5" s="1"/>
  <c r="F135" i="5"/>
  <c r="F195" i="5" s="1"/>
  <c r="F171" i="5"/>
  <c r="F202" i="5" s="1"/>
  <c r="F57" i="5"/>
  <c r="F192" i="5" s="1"/>
  <c r="F196" i="5" l="1"/>
  <c r="F204" i="5"/>
  <c r="F207" i="5" l="1"/>
  <c r="F15" i="6" s="1"/>
  <c r="F16" i="6" s="1"/>
  <c r="F17" i="6" s="1"/>
</calcChain>
</file>

<file path=xl/sharedStrings.xml><?xml version="1.0" encoding="utf-8"?>
<sst xmlns="http://schemas.openxmlformats.org/spreadsheetml/2006/main" count="272" uniqueCount="192">
  <si>
    <t xml:space="preserve">     cena/enoto</t>
  </si>
  <si>
    <t xml:space="preserve">    cena/enoto</t>
  </si>
  <si>
    <t>3.3.</t>
  </si>
  <si>
    <t>4.</t>
  </si>
  <si>
    <t>I.</t>
  </si>
  <si>
    <t>II.</t>
  </si>
  <si>
    <t>OBRTNIŠKA DELA</t>
  </si>
  <si>
    <t>REKAPITULACIJA STROŠKOV</t>
  </si>
  <si>
    <t>GRADBENA DELA SKUPAJ:</t>
  </si>
  <si>
    <t>1. PREDDELA</t>
  </si>
  <si>
    <t>PREDDELA</t>
  </si>
  <si>
    <t>3.6.</t>
  </si>
  <si>
    <t>1.</t>
  </si>
  <si>
    <t>1.1.</t>
  </si>
  <si>
    <t>1.2.</t>
  </si>
  <si>
    <t>m2</t>
  </si>
  <si>
    <t>1.3.</t>
  </si>
  <si>
    <t>1.4.</t>
  </si>
  <si>
    <t>m3</t>
  </si>
  <si>
    <t>2.</t>
  </si>
  <si>
    <t>2.1.</t>
  </si>
  <si>
    <t>2.2.</t>
  </si>
  <si>
    <t>skupaj</t>
  </si>
  <si>
    <t>3.</t>
  </si>
  <si>
    <t>3.1.</t>
  </si>
  <si>
    <t>3.2.</t>
  </si>
  <si>
    <t>3.5.</t>
  </si>
  <si>
    <t>5.</t>
  </si>
  <si>
    <t>5.1.</t>
  </si>
  <si>
    <t>5.3.</t>
  </si>
  <si>
    <t>6.1.</t>
  </si>
  <si>
    <t xml:space="preserve">      enota</t>
  </si>
  <si>
    <t xml:space="preserve">   cena /enoto</t>
  </si>
  <si>
    <t xml:space="preserve">     enota</t>
  </si>
  <si>
    <t xml:space="preserve">      količina</t>
  </si>
  <si>
    <t xml:space="preserve">     količina</t>
  </si>
  <si>
    <t>skupaj:</t>
  </si>
  <si>
    <t>5.5.</t>
  </si>
  <si>
    <t>Postavitev in zavarovanje prečnih profilov.</t>
  </si>
  <si>
    <t>ZAKLJUČNA DELA</t>
  </si>
  <si>
    <t>4. ODVODNJAVANJE</t>
  </si>
  <si>
    <t>kos</t>
  </si>
  <si>
    <t>Izvedba  priključka  cevi na cev oz. jašek.</t>
  </si>
  <si>
    <t xml:space="preserve"> SKUPAJ</t>
  </si>
  <si>
    <t>Izvedba preiskusa vodotesnosti cevi in jaškov</t>
  </si>
  <si>
    <t>m1</t>
  </si>
  <si>
    <t>4.10.</t>
  </si>
  <si>
    <t>4.11.</t>
  </si>
  <si>
    <t>kg</t>
  </si>
  <si>
    <t xml:space="preserve"> </t>
  </si>
  <si>
    <t>2.3.</t>
  </si>
  <si>
    <t>ODVODNJAVANJE</t>
  </si>
  <si>
    <t>5.6.</t>
  </si>
  <si>
    <t>OPREMA</t>
  </si>
  <si>
    <t>Dobava in postavitev prometnega znaka na drogu</t>
  </si>
  <si>
    <t xml:space="preserve">viš. 250cm iz alu pločevine fi 64mm skupaj z </t>
  </si>
  <si>
    <t>napravo betonskega temelja.</t>
  </si>
  <si>
    <t>a.) INVALID IV-10</t>
  </si>
  <si>
    <t>b.) STOP II-2</t>
  </si>
  <si>
    <t xml:space="preserve">Izdelava projekta izvedenih del in projektantski </t>
  </si>
  <si>
    <t>nadzor</t>
  </si>
  <si>
    <t>2. ZEMEJSKA DELA</t>
  </si>
  <si>
    <t>Dobava in vgraditev predfabriciranih dvignjenih betonskih robnikov 15/25 cm skupaj z napravo betonskega temelja vel. 25x35cm.</t>
  </si>
  <si>
    <t>Dobava in vgrajevanje peska 0/4 mm v posteljico in 10cm nad temenom PVC kanalizacijskih cevi.</t>
  </si>
  <si>
    <t>Odvoz preostale zemlje z nakladanjem na kamion ali razstiranje v neposredni bližini.</t>
  </si>
  <si>
    <t>kpl</t>
  </si>
  <si>
    <t>6.</t>
  </si>
  <si>
    <t>Dobava in polaganje krivljenega železa ne glede na vrsto in prerez. Ocenjeno</t>
  </si>
  <si>
    <t>Zasip za temelji z zemljo deponirano na robu jarka z utrjevanjem  v plasteh po 20cm do popolne zbitosti.</t>
  </si>
  <si>
    <t>2.4.</t>
  </si>
  <si>
    <t>2.5.</t>
  </si>
  <si>
    <t>2.6.</t>
  </si>
  <si>
    <t>2.8.</t>
  </si>
  <si>
    <t xml:space="preserve">ZEMELJSKA DELA </t>
  </si>
  <si>
    <t>3.4.</t>
  </si>
  <si>
    <t>3.7.</t>
  </si>
  <si>
    <t>3.8.</t>
  </si>
  <si>
    <t>Premaz stika obstoječega asfalta z novim asfaltom z bitumensko emulzijo.</t>
  </si>
  <si>
    <t>3.9.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</si>
  <si>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</si>
  <si>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</si>
  <si>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</si>
  <si>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</si>
  <si>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</si>
  <si>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</si>
  <si>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</si>
  <si>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</si>
  <si>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</si>
  <si>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4.12.</t>
  </si>
  <si>
    <t>5.2.</t>
  </si>
  <si>
    <t>5.7.</t>
  </si>
  <si>
    <t>6.2.</t>
  </si>
  <si>
    <t>7.</t>
  </si>
  <si>
    <t>7.1.</t>
  </si>
  <si>
    <t>PREDDELA skupaj</t>
  </si>
  <si>
    <t xml:space="preserve">  cena/enoto</t>
  </si>
  <si>
    <t>Maribor , junij 2018</t>
  </si>
  <si>
    <t>Zakon o cestah (Ur.l. RS, št. 109/10, 48/12, 36/14, 46/15)</t>
  </si>
  <si>
    <t>Pravilnik o projektiranju cest (Ur.l. RS, št. 91/2005, 26/06, 109/10-Zces-1)</t>
  </si>
  <si>
    <t>Pravilnik o prometni signalizaciji in prometni opremi na javnih cestah (Ur.l. RS, št. 99/15)</t>
  </si>
  <si>
    <t>Uredba o kategorizaciji državnih cest (Ur.l. RS, št. 102/2012)</t>
  </si>
  <si>
    <t xml:space="preserve">UREDITEV PARKIRIŠČA </t>
  </si>
  <si>
    <t>PRI GASILSKEM DOMU DONAČKA GORA</t>
  </si>
  <si>
    <t>Zakon o pravilih cestnega prometa (Ur.l. RS, št. 109/10, 57/12, 82/13)</t>
  </si>
  <si>
    <t>Pravilnik o cestnih priključkih na javne ceste (Ur.l. RS, št. 86/2009)</t>
  </si>
  <si>
    <t>splošna določila in predpisi</t>
  </si>
  <si>
    <t xml:space="preserve">dela je potrebno izvajati po določilih veljavnih tehničnih predpisih, </t>
  </si>
  <si>
    <t>normativih in skladno z obveznimi standardi</t>
  </si>
  <si>
    <t xml:space="preserve">Tehnične specifikacije za ceste in objekte (TSC), </t>
  </si>
  <si>
    <t>ki ih je izdalo Ministrstvo za promet od leta 2000 dalje</t>
  </si>
  <si>
    <t>Enota cene mora vsebovati:</t>
  </si>
  <si>
    <t>vsa potrebna pripravljalna dela</t>
  </si>
  <si>
    <t>vsa potrebna merjenja na objektu</t>
  </si>
  <si>
    <t>vse potrebne transporte do mesta vgrajevanja</t>
  </si>
  <si>
    <t>skladiščenje materiala na gradbišču</t>
  </si>
  <si>
    <t>atestiranje materialov in dokazovanje kvalitete z atesti</t>
  </si>
  <si>
    <t>vso potrebno delo za dokončanje izdelka</t>
  </si>
  <si>
    <t>vsa potrebna pomožna sredstva na objektu kot so lestve, odri ...</t>
  </si>
  <si>
    <t xml:space="preserve">usklajevanje z osnovnim načrtom in posvetovanje s projektantom </t>
  </si>
  <si>
    <t>terminsko usklajevanje del z ostalimi izvajalci na objektu</t>
  </si>
  <si>
    <t>popravilo eventuelne škode povzročene ostalim izvajalcem na gradbišču</t>
  </si>
  <si>
    <t>čiščenje in odvoz odvečnega materiala v stalno deponijo</t>
  </si>
  <si>
    <t>plačilo komunalnega prispevka za stalno deponijo odpadnega materiala</t>
  </si>
  <si>
    <t>Ponudbenih postavk ni dovoljeno spreminjati. Pri izdelavi</t>
  </si>
  <si>
    <t>ponudbe je potrebno upoštevati detajle iz projektne dokumentacije.</t>
  </si>
  <si>
    <t>1.5.</t>
  </si>
  <si>
    <t>OPREMA PARKIRIŠČA</t>
  </si>
  <si>
    <t>Ureditev in organizacija gradbišča  po pravilniku o gradbiščih, vključno s projektom ureditve in organizacije gradbišča in izdelavo varnostnega načrta.</t>
  </si>
  <si>
    <t>Zakoličba okolja in zakoličba osi dveh uvoznih radijev cestih priključkov in zavarovanje profilov z zavarovanjem višin .</t>
  </si>
  <si>
    <t>2.9.</t>
  </si>
  <si>
    <t>Zarezovanje in rušenje obstoječe asfaltne površine dela uvoza cestišča z nakladanjem in odvozom v stalno deponijo.</t>
  </si>
  <si>
    <t>2.7.</t>
  </si>
  <si>
    <t>1.6.</t>
  </si>
  <si>
    <t>1.7.</t>
  </si>
  <si>
    <t>Dobava in vgraditev predfabriciranih pogreznjenih betonskih robnikov 10/25 cm skupaj z napravo betonskega temelja vel. 25x35cm položeni med asfaltom in betonskimi travnimi ploščami.</t>
  </si>
  <si>
    <t>2.10.</t>
  </si>
  <si>
    <t>Dobava in ročno zasipavanje zemljine z nabijanjem v slojih po 20cm  za temelji, kanalskimi rovi, propusti, jaški in drenažo ročno.</t>
  </si>
  <si>
    <t xml:space="preserve">Dobava in vgradnja humusa za postopno zasipavanje brežine in zelenice s planiranjem in z  utrjevanjem po plasteh v debelini cca 40cm. </t>
  </si>
  <si>
    <t>2.11.</t>
  </si>
  <si>
    <t>Dobava in polaganje cevi za meteorno kanalizacijo iz PVC DN200, vgrajenih na podložno plast iz betona.</t>
  </si>
  <si>
    <t>Dobava in polaganje cevi za drenažo iz PE DN100, vgrajenih na podložno plast iz betona.</t>
  </si>
  <si>
    <t>Planiranje dna izkopanega jarka za meteorno kanalizacijo in drenažo do točnosti +/- 3.0 cm.</t>
  </si>
  <si>
    <t>Kompletna izvedba reviz. jaška iz bet. cevi fi 60 cm, glob. do 1,4m, z beton. dna, končno obdelavo mulde v cem. malti 1:2, vsemi pomož. deli dob. in montažo LTŽ  povozne pokrove fi 600 mm ter obdelavo priključka in odtoka.</t>
  </si>
  <si>
    <t>ZID OKOLI PARKIRIŠČA</t>
  </si>
  <si>
    <t>Izkop temelja za zid 20cm širine, višine 20cm nad ternom, globine temeljev 80cm pod ternom, z deponiranjem ob robu izkopanega jarka.</t>
  </si>
  <si>
    <t>Betoniranje armirano betonskih temeljev in zidu z betonom MB 30, v prereza  nad 0.30 m3/m2-m.</t>
  </si>
  <si>
    <t>5. ZID OKOLI PARKIRIŠČA</t>
  </si>
  <si>
    <t xml:space="preserve">Izdelava talne označbe za invalida na parkirišču </t>
  </si>
  <si>
    <t>OBRTNIŠKA DELA SKUPAJ:</t>
  </si>
  <si>
    <t>PARKIRIŠČE, VOZIŠČE</t>
  </si>
  <si>
    <t>3. PARKIRIŠČE,VOZIŠČE</t>
  </si>
  <si>
    <t xml:space="preserve">PARKIRIŠČE, VOZIŠČE </t>
  </si>
  <si>
    <t>Dobava, izdelava in vgradnja kompletnega koalescentnega lovilca olj z integriranim usedalnkom grobih nečistoč iz armiranobetona, ACO ali enakovredno NS6-10, premera 1800, globine H 2700</t>
  </si>
  <si>
    <t xml:space="preserve">REKAPITULACIJA </t>
  </si>
  <si>
    <t>22%DDV</t>
  </si>
  <si>
    <t>CENA SKUPAJ Z 22% DDV</t>
  </si>
  <si>
    <t>UREDITEV PARKIRIŠČA</t>
  </si>
  <si>
    <t>GRADBENO OBRTNIŠKA DELA SKUPAJ</t>
  </si>
  <si>
    <t xml:space="preserve">Dobava in polaganje kokosove tkanine na brežino s pritrjevanjem utrjeno humusno podlago. </t>
  </si>
  <si>
    <t>Dobava in vgradnja montažne betonske mulde širine 50cm  skupaj s posteljico  ob betonskem zidcu in med tlakovci.</t>
  </si>
  <si>
    <t>izkop in zasip izkopanega kanalskega rova oz. jarka za lovilec olj in treh revizijskih jaškov z zemljo deponirano na gradbišču z utrjevanjem  v plasteh po 20cm do popolne zbitosti.</t>
  </si>
  <si>
    <t>Dobava in vgradnja dveh povoznih linijskih požiralnikov iz tipskih elementov, s pokrovno rešetko, zbiralnim vedrom in iztokom svetle širine 15 cm ACO ali enakovredno, z izdelavo temelja, dolžine 6,00m in7,00m.</t>
  </si>
  <si>
    <t xml:space="preserve">Geolog in geomehanik preverita in potrdita trdnost podlage pod parkiriščem, način odvajanja in polaganje drenaže. </t>
  </si>
  <si>
    <t>Naprava in odstranitev opaža zidu in temelja</t>
  </si>
  <si>
    <t>5.4.</t>
  </si>
  <si>
    <t>Izdelava tankoslojne talne označbe parkirišč in na vozišču z belo barvo, širine 10, 20 in 40cm.</t>
  </si>
  <si>
    <t>Vsa potrebna geodetska dela pred in po izvedbi parkirišča, skupaj z zakoličbo z zapisnikom, podajanje kontrole višin, in izdelavo geodetskega posnetka. Površina obdelave 832,00m2</t>
  </si>
  <si>
    <t>Zakoličba obstoječih komunalij in potrebni ukrepi za zavarovanje obstoječih instalacij med gradnjo po pogojih soglasodajelcev (NN vod, vodovod, telekom)</t>
  </si>
  <si>
    <t>Zakoličba meteorne kanalizacije skupaj z zapisnikom, podajanje kontrole višin in izdelavo geodetskega posnetka.</t>
  </si>
  <si>
    <t>Površinski široki izkop mešane zemljine III. kategorije po celotnem parkirišču do zgornjega nivoja predvidenega cestišča  z odvozom na  stalno deponijo . V kolikor se med izkopom naleti na dober zasipni material se ga lahko  loči in deponira na gradbišču ali na deponiji izvajalca, kjer se pripravi za kasnejšo ponovno vraditev v spodnje manj nosilne sloje in zasipe.</t>
  </si>
  <si>
    <t>Odstranitev grmovja in humusa v debelini cca 60cm z vrha brežine z odvozom na stalno deponijo .</t>
  </si>
  <si>
    <t>Dobava in vgradnja vtočnega požiralnika s peskolovom iz cementnega betona fi 50cm, globine do 1,50 m z LTŽ povozno rešetko 400x400mm, dnom, končno obdelavo, premazom ter pomožnimi deli .</t>
  </si>
  <si>
    <t>4.13.</t>
  </si>
  <si>
    <t>Rastiranje preostale zemlje v neposredni bližini.</t>
  </si>
  <si>
    <t>Dobava in vgradnja gotekstila za ločilno plast 300g/m2 pri drenaži</t>
  </si>
  <si>
    <t>Dobava in izdelava peščene podlage debelini 5cm z utrjevanjem po navodilih proizvajalca travnih plošč .</t>
  </si>
  <si>
    <t>Zgornji ustoj: dobava in izdelava nosilnega tamponskega sloja v debelini  30 - 35cm cm do predpisane zbitosti Ev2 ≥ 80MPa, vključno z razgrinjanjem materijala .</t>
  </si>
  <si>
    <t>Površinski široki izkop mešane zemljine po celotnem parkirišču do cestišča  v višini od 40-42cm ,to je do podlage za zgornji ustroj cestišča z odvozom na  stalno deponijo . V kolikor se med izkopom naleti na dober zasipni material se ga lahko  loči in deponira na gradbišču ali na deponiji izvajalca, kjer se pripravi za kasnejšo ponovno vraditev v spodnje manj nosilne sloje in zasipe.</t>
  </si>
  <si>
    <r>
      <t xml:space="preserve">Ureditev planuma  spodnjega ustroja cestišča v površini 630m2 - (po podatkih investitorja je 60% obstoječe posteljice  že utrjena za vozne površine Ev2 </t>
    </r>
    <r>
      <rPr>
        <sz val="10"/>
        <rFont val="Calibri"/>
        <family val="2"/>
        <charset val="238"/>
      </rPr>
      <t>≥</t>
    </r>
    <r>
      <rPr>
        <sz val="10"/>
        <rFont val="Arial CE"/>
        <family val="2"/>
        <charset val="238"/>
      </rPr>
      <t xml:space="preserve"> 80MPa), preostalih 40% se izdela posteljica v višine 30-35cm  iz mešanih kamenin  za vozne poršine Ev2 ≥ 80MPa,  vključno z razgrinjanjem materiala in strojnim utrjevanjem do predpisane zbitosti in preveritvi in potrditvi geologa in geomehanik  o zadostni trdnosti podlage za vozne površine Ev2 ≥ 80MPa</t>
    </r>
    <r>
      <rPr>
        <b/>
        <sz val="10"/>
        <rFont val="Arial CE"/>
        <charset val="238"/>
      </rPr>
      <t xml:space="preserve"> in zakoličbo potrebnih višin. </t>
    </r>
  </si>
  <si>
    <t>Dobava in izdelava povoznih betonskih travnih plošč  odporne proti zmrzalijam debeline 8cm, SIST EN 1339 za parkirina mesta po navodilih ZVKDS . Plošče so položene na peščeno podlago.</t>
  </si>
  <si>
    <t>dobava, izdelava vertikalne hidrizolacije na objektu ob temeljih, pred polaganjem drenaže in tlakovcev.</t>
  </si>
  <si>
    <t>6.3.</t>
  </si>
  <si>
    <t>Izkop peščenega laporja z brežne do- 0,40m  to je do podlage za zgornji ustroj cestišča z odvozom na stalno deponijo .</t>
  </si>
  <si>
    <t>Dobava in izdelava betonske iztočne glave za cev PVC DN 200 za meteorno kanalizacijo in drenažno cev.</t>
  </si>
  <si>
    <t>Grobo planiranje obstoječega neobdelanega okolja z izravnavo, strojnim utrjevanjem do zbitosti         Ev2 ≥ 40MPa</t>
  </si>
  <si>
    <t>Dobava in izdelava enoslojnega asfalta                 AC od 0 -16  debelini  6cm.</t>
  </si>
  <si>
    <t xml:space="preserve">Izkop mešane zemljine  za temelje, kanalske rove, propuste, jaške in drenažo.  </t>
  </si>
  <si>
    <t>6. OPREMA PARKIRIŠČA</t>
  </si>
  <si>
    <t>7. ZAKLJUČNA DELA</t>
  </si>
  <si>
    <t>investitor: Občina Rogatec, Pot k ribniku 4, Rogatec</t>
  </si>
  <si>
    <r>
      <t>IZVAJALEC MORA PRED PRIČETKOM DEL OBVEZNO PREVERITI VSE MERE NA TERENU! SKLADNO Z  GRADBENIM ZAKONOM (GZ) PA IZDELATI PROJEKTNO OKUMENTACIJO IZVEDENIH DEL (PID)</t>
    </r>
    <r>
      <rPr>
        <sz val="10"/>
        <rFont val="Arial CE"/>
        <charset val="238"/>
      </rPr>
      <t>.</t>
    </r>
  </si>
  <si>
    <t xml:space="preserve">IZVAJALEC DEL MORA SKLADNO Z GRADBENIM ZAKONOM  (GZ) VGRAJEVATI USTREZNE GRADBENE PROIZVODE. MOREBITNE SPREMEMBE POTRDI PROJEKTANT.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</si>
</sst>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S_I_T"/>
    <numFmt numFmtId="165" formatCode="#,##0.00\ _€"/>
  </numFmts>
  <fonts count="26">
    <font>
      <sz val="10"/>
      <name val="Arial CE"/>
    </font>
    <font>
      <sz val="10"/>
      <name val="Book Antiqua CE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Times New Roman CE"/>
      <family val="1"/>
      <charset val="238"/>
    </font>
    <font>
      <u/>
      <sz val="10"/>
      <name val="Arial CE"/>
      <family val="2"/>
      <charset val="238"/>
    </font>
    <font>
      <b/>
      <sz val="10"/>
      <name val="Book Antiqua CE"/>
      <family val="1"/>
      <charset val="238"/>
    </font>
    <font>
      <sz val="10"/>
      <name val="Arial"/>
      <family val="2"/>
    </font>
    <font>
      <sz val="10"/>
      <name val="Arial Unicode MS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Book Antiqua CE"/>
      <family val="1"/>
      <charset val="238"/>
    </font>
    <font>
      <sz val="12"/>
      <color rgb="FFFF0000"/>
      <name val="Book Antiqua CE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Arial CE"/>
      <charset val="238"/>
    </font>
    <font>
      <sz val="14"/>
      <color rgb="FFFF0000"/>
      <name val="Arial CE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b/>
      <sz val="10"/>
      <name val="Arial"/>
      <family val="2"/>
    </font>
    <font>
      <b/>
      <sz val="12"/>
      <name val="Arial CE"/>
      <charset val="238"/>
    </font>
    <font>
      <sz val="10"/>
      <name val="Calibri"/>
      <family val="2"/>
      <charset val="238"/>
    </font>
    <font>
      <sz val="10"/>
      <color theme="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 applyNumberFormat="0"/>
    <xf numFmtId="0" fontId="4" fillId="0" borderId="0"/>
    <xf numFmtId="0" fontId="12" fillId="0" borderId="0"/>
  </cellStyleXfs>
  <cellXfs count="174">
    <xf numFmtId="0" fontId="0" fillId="0" borderId="0" xfId="0"/>
    <xf numFmtId="4" fontId="1" fillId="0" borderId="0" xfId="0" applyNumberFormat="1" applyFont="1"/>
    <xf numFmtId="4" fontId="1" fillId="0" borderId="0" xfId="0" applyNumberFormat="1" applyFont="1" applyBorder="1"/>
    <xf numFmtId="4" fontId="3" fillId="0" borderId="1" xfId="0" applyNumberFormat="1" applyFont="1" applyFill="1" applyBorder="1"/>
    <xf numFmtId="4" fontId="4" fillId="0" borderId="1" xfId="0" applyNumberFormat="1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/>
    <xf numFmtId="4" fontId="4" fillId="0" borderId="0" xfId="0" applyNumberFormat="1" applyFont="1" applyFill="1"/>
    <xf numFmtId="4" fontId="6" fillId="0" borderId="0" xfId="0" applyNumberFormat="1" applyFont="1"/>
    <xf numFmtId="4" fontId="2" fillId="0" borderId="0" xfId="0" applyNumberFormat="1" applyFont="1" applyBorder="1"/>
    <xf numFmtId="4" fontId="3" fillId="0" borderId="1" xfId="0" applyNumberFormat="1" applyFont="1" applyBorder="1"/>
    <xf numFmtId="4" fontId="7" fillId="0" borderId="0" xfId="0" applyNumberFormat="1" applyFont="1"/>
    <xf numFmtId="4" fontId="4" fillId="0" borderId="0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4" fontId="3" fillId="0" borderId="2" xfId="0" applyNumberFormat="1" applyFont="1" applyFill="1" applyBorder="1"/>
    <xf numFmtId="4" fontId="6" fillId="0" borderId="0" xfId="0" applyNumberFormat="1" applyFont="1" applyFill="1"/>
    <xf numFmtId="0" fontId="6" fillId="0" borderId="0" xfId="0" applyFont="1" applyBorder="1"/>
    <xf numFmtId="4" fontId="3" fillId="0" borderId="3" xfId="0" applyNumberFormat="1" applyFont="1" applyBorder="1"/>
    <xf numFmtId="4" fontId="3" fillId="0" borderId="3" xfId="0" applyNumberFormat="1" applyFont="1" applyFill="1" applyBorder="1"/>
    <xf numFmtId="49" fontId="4" fillId="0" borderId="0" xfId="0" applyNumberFormat="1" applyFont="1" applyBorder="1" applyAlignment="1">
      <alignment horizontal="left" wrapText="1"/>
    </xf>
    <xf numFmtId="4" fontId="4" fillId="0" borderId="0" xfId="0" applyNumberFormat="1" applyFont="1" applyAlignment="1">
      <alignment wrapText="1"/>
    </xf>
    <xf numFmtId="4" fontId="8" fillId="0" borderId="0" xfId="0" applyNumberFormat="1" applyFont="1"/>
    <xf numFmtId="4" fontId="4" fillId="0" borderId="1" xfId="0" applyNumberFormat="1" applyFont="1" applyBorder="1" applyAlignment="1">
      <alignment wrapText="1"/>
    </xf>
    <xf numFmtId="4" fontId="1" fillId="0" borderId="0" xfId="0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9" fontId="4" fillId="0" borderId="0" xfId="0" applyNumberFormat="1" applyFont="1" applyBorder="1" applyAlignment="1">
      <alignment horizontal="right" vertical="top"/>
    </xf>
    <xf numFmtId="4" fontId="6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9" fontId="4" fillId="0" borderId="0" xfId="0" applyNumberFormat="1" applyFont="1" applyBorder="1" applyAlignment="1">
      <alignment horizontal="left" vertical="top"/>
    </xf>
    <xf numFmtId="4" fontId="4" fillId="0" borderId="0" xfId="0" applyNumberFormat="1" applyFont="1" applyAlignment="1">
      <alignment horizontal="left" vertical="top"/>
    </xf>
    <xf numFmtId="4" fontId="4" fillId="0" borderId="0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10" fillId="0" borderId="0" xfId="0" applyFont="1"/>
    <xf numFmtId="0" fontId="11" fillId="0" borderId="0" xfId="0" applyFont="1"/>
    <xf numFmtId="4" fontId="11" fillId="0" borderId="0" xfId="0" applyNumberFormat="1" applyFont="1" applyAlignment="1">
      <alignment horizontal="right" vertical="top"/>
    </xf>
    <xf numFmtId="4" fontId="11" fillId="0" borderId="0" xfId="0" applyNumberFormat="1" applyFont="1" applyFill="1"/>
    <xf numFmtId="4" fontId="11" fillId="0" borderId="0" xfId="0" applyNumberFormat="1" applyFont="1"/>
    <xf numFmtId="0" fontId="4" fillId="0" borderId="0" xfId="0" applyFont="1" applyAlignment="1">
      <alignment horizontal="left" vertical="top"/>
    </xf>
    <xf numFmtId="0" fontId="12" fillId="0" borderId="0" xfId="1" applyFont="1" applyBorder="1" applyAlignment="1" applyProtection="1">
      <alignment vertical="top" wrapText="1"/>
    </xf>
    <xf numFmtId="0" fontId="13" fillId="0" borderId="0" xfId="0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0" fontId="13" fillId="0" borderId="0" xfId="0" applyFont="1"/>
    <xf numFmtId="0" fontId="0" fillId="0" borderId="0" xfId="1" applyFont="1" applyBorder="1" applyAlignment="1" applyProtection="1">
      <alignment vertical="top" wrapText="1"/>
    </xf>
    <xf numFmtId="0" fontId="5" fillId="0" borderId="0" xfId="0" applyNumberFormat="1" applyFont="1" applyAlignment="1">
      <alignment horizontal="justify" vertical="top" wrapText="1" shrinkToFit="1"/>
    </xf>
    <xf numFmtId="0" fontId="9" fillId="0" borderId="0" xfId="2" applyFont="1" applyFill="1" applyBorder="1" applyAlignment="1" applyProtection="1">
      <alignment horizontal="center" vertical="top" wrapText="1"/>
    </xf>
    <xf numFmtId="4" fontId="11" fillId="0" borderId="0" xfId="2" applyNumberFormat="1" applyFont="1" applyProtection="1"/>
    <xf numFmtId="0" fontId="9" fillId="0" borderId="0" xfId="2" applyFont="1" applyFill="1" applyBorder="1" applyAlignment="1" applyProtection="1">
      <alignment horizontal="left" vertical="top" wrapText="1"/>
    </xf>
    <xf numFmtId="0" fontId="9" fillId="0" borderId="0" xfId="2" applyFont="1" applyFill="1" applyBorder="1" applyAlignment="1" applyProtection="1">
      <alignment horizontal="left" vertical="top" wrapText="1"/>
      <protection locked="0"/>
    </xf>
    <xf numFmtId="164" fontId="9" fillId="0" borderId="0" xfId="2" applyNumberFormat="1" applyFont="1" applyFill="1" applyBorder="1" applyAlignment="1" applyProtection="1">
      <alignment horizontal="left" vertical="top" wrapText="1"/>
      <protection locked="0"/>
    </xf>
    <xf numFmtId="0" fontId="12" fillId="0" borderId="0" xfId="0" applyFont="1"/>
    <xf numFmtId="0" fontId="4" fillId="0" borderId="0" xfId="0" applyNumberFormat="1" applyFont="1" applyAlignment="1">
      <alignment horizontal="justify" vertical="top" wrapText="1" shrinkToFit="1"/>
    </xf>
    <xf numFmtId="0" fontId="11" fillId="0" borderId="0" xfId="0" applyFont="1" applyAlignment="1"/>
    <xf numFmtId="4" fontId="4" fillId="0" borderId="0" xfId="0" applyNumberFormat="1" applyFont="1" applyBorder="1" applyAlignment="1">
      <alignment horizontal="right" vertical="top" wrapText="1"/>
    </xf>
    <xf numFmtId="4" fontId="4" fillId="0" borderId="0" xfId="0" applyNumberFormat="1" applyFont="1" applyFill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Fill="1" applyBorder="1" applyAlignment="1">
      <alignment wrapText="1"/>
    </xf>
    <xf numFmtId="49" fontId="3" fillId="0" borderId="2" xfId="0" applyNumberFormat="1" applyFont="1" applyBorder="1" applyAlignment="1">
      <alignment horizontal="left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2" xfId="0" applyNumberFormat="1" applyFont="1" applyFill="1" applyBorder="1" applyAlignment="1">
      <alignment wrapText="1"/>
    </xf>
    <xf numFmtId="49" fontId="3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horizontal="right" wrapText="1"/>
    </xf>
    <xf numFmtId="0" fontId="4" fillId="0" borderId="0" xfId="0" applyFont="1" applyFill="1" applyAlignment="1">
      <alignment wrapText="1"/>
    </xf>
    <xf numFmtId="4" fontId="4" fillId="0" borderId="0" xfId="0" applyNumberFormat="1" applyFont="1" applyAlignment="1">
      <alignment horizontal="right" vertical="top" wrapText="1"/>
    </xf>
    <xf numFmtId="4" fontId="4" fillId="0" borderId="0" xfId="0" applyNumberFormat="1" applyFont="1" applyFill="1" applyAlignment="1">
      <alignment wrapText="1"/>
    </xf>
    <xf numFmtId="0" fontId="4" fillId="0" borderId="0" xfId="0" applyFont="1" applyAlignment="1">
      <alignment wrapText="1"/>
    </xf>
    <xf numFmtId="4" fontId="4" fillId="0" borderId="1" xfId="0" applyNumberFormat="1" applyFont="1" applyFill="1" applyBorder="1" applyAlignment="1">
      <alignment horizontal="right" wrapText="1"/>
    </xf>
    <xf numFmtId="4" fontId="3" fillId="0" borderId="2" xfId="0" applyNumberFormat="1" applyFont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4" fontId="4" fillId="0" borderId="0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0" quotePrefix="1" applyNumberFormat="1" applyFont="1" applyAlignment="1">
      <alignment horizontal="right"/>
    </xf>
    <xf numFmtId="4" fontId="15" fillId="0" borderId="0" xfId="0" applyNumberFormat="1" applyFont="1"/>
    <xf numFmtId="4" fontId="15" fillId="0" borderId="0" xfId="0" applyNumberFormat="1" applyFont="1" applyAlignment="1">
      <alignment vertical="top"/>
    </xf>
    <xf numFmtId="4" fontId="16" fillId="0" borderId="0" xfId="0" applyNumberFormat="1" applyFont="1"/>
    <xf numFmtId="0" fontId="17" fillId="0" borderId="0" xfId="0" applyFont="1" applyBorder="1"/>
    <xf numFmtId="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14" fillId="0" borderId="0" xfId="0" applyNumberFormat="1" applyFont="1" applyAlignment="1">
      <alignment horizontal="justify" vertical="top" wrapText="1" shrinkToFit="1"/>
    </xf>
    <xf numFmtId="4" fontId="15" fillId="0" borderId="0" xfId="0" applyNumberFormat="1" applyFont="1" applyBorder="1"/>
    <xf numFmtId="4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wrapText="1"/>
    </xf>
    <xf numFmtId="4" fontId="4" fillId="0" borderId="0" xfId="0" applyNumberFormat="1" applyFont="1" applyBorder="1"/>
    <xf numFmtId="4" fontId="18" fillId="0" borderId="1" xfId="0" applyNumberFormat="1" applyFont="1" applyBorder="1"/>
    <xf numFmtId="0" fontId="4" fillId="0" borderId="1" xfId="0" applyNumberFormat="1" applyFont="1" applyBorder="1" applyAlignment="1">
      <alignment horizontal="justify" vertical="top" wrapText="1" shrinkToFit="1"/>
    </xf>
    <xf numFmtId="4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Border="1" applyAlignment="1">
      <alignment horizontal="justify" vertical="top" wrapText="1" shrinkToFi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right" vertical="top"/>
    </xf>
    <xf numFmtId="4" fontId="14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 vertical="top"/>
    </xf>
    <xf numFmtId="164" fontId="19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left" vertical="top"/>
    </xf>
    <xf numFmtId="0" fontId="20" fillId="0" borderId="0" xfId="0" applyNumberFormat="1" applyFont="1" applyAlignment="1">
      <alignment horizontal="left" vertical="top" wrapText="1" shrinkToFit="1"/>
    </xf>
    <xf numFmtId="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top" wrapText="1" shrinkToFit="1"/>
    </xf>
    <xf numFmtId="0" fontId="20" fillId="0" borderId="0" xfId="0" applyFont="1" applyAlignment="1">
      <alignment horizontal="center" vertical="top"/>
    </xf>
    <xf numFmtId="0" fontId="21" fillId="0" borderId="0" xfId="0" applyNumberFormat="1" applyFont="1" applyAlignment="1">
      <alignment horizontal="justify" vertical="top" wrapText="1" shrinkToFit="1"/>
    </xf>
    <xf numFmtId="164" fontId="20" fillId="0" borderId="0" xfId="0" applyNumberFormat="1" applyFont="1" applyAlignment="1">
      <alignment horizontal="left" vertical="top"/>
    </xf>
    <xf numFmtId="0" fontId="21" fillId="0" borderId="0" xfId="0" applyNumberFormat="1" applyFont="1" applyBorder="1" applyAlignment="1">
      <alignment horizontal="justify" vertical="top" wrapText="1" shrinkToFit="1"/>
    </xf>
    <xf numFmtId="0" fontId="20" fillId="0" borderId="0" xfId="0" applyFont="1" applyBorder="1" applyAlignment="1">
      <alignment horizontal="left" vertical="top"/>
    </xf>
    <xf numFmtId="4" fontId="20" fillId="0" borderId="0" xfId="0" applyNumberFormat="1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22" fillId="0" borderId="0" xfId="0" applyNumberFormat="1" applyFont="1" applyAlignment="1">
      <alignment horizontal="justify" vertical="top" wrapText="1" shrinkToFit="1"/>
    </xf>
    <xf numFmtId="0" fontId="9" fillId="0" borderId="0" xfId="0" applyFont="1" applyAlignment="1">
      <alignment horizontal="left" vertical="top"/>
    </xf>
    <xf numFmtId="4" fontId="9" fillId="0" borderId="0" xfId="0" applyNumberFormat="1" applyFont="1" applyAlignment="1">
      <alignment horizontal="left" vertical="top"/>
    </xf>
    <xf numFmtId="164" fontId="9" fillId="0" borderId="0" xfId="0" applyNumberFormat="1" applyFont="1" applyAlignment="1">
      <alignment horizontal="left" vertical="top"/>
    </xf>
    <xf numFmtId="0" fontId="9" fillId="0" borderId="0" xfId="0" applyNumberFormat="1" applyFont="1" applyAlignment="1">
      <alignment horizontal="justify" vertical="top" wrapText="1" shrinkToFit="1"/>
    </xf>
    <xf numFmtId="164" fontId="18" fillId="0" borderId="0" xfId="0" applyNumberFormat="1" applyFont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4" fontId="9" fillId="0" borderId="1" xfId="0" applyNumberFormat="1" applyFont="1" applyBorder="1" applyAlignment="1">
      <alignment horizontal="left" vertical="top"/>
    </xf>
    <xf numFmtId="164" fontId="18" fillId="0" borderId="1" xfId="0" applyNumberFormat="1" applyFont="1" applyBorder="1" applyAlignment="1">
      <alignment horizontal="right" vertical="top"/>
    </xf>
    <xf numFmtId="0" fontId="11" fillId="0" borderId="1" xfId="0" applyNumberFormat="1" applyFont="1" applyBorder="1" applyAlignment="1">
      <alignment horizontal="justify" vertical="top" wrapText="1" shrinkToFit="1"/>
    </xf>
    <xf numFmtId="0" fontId="11" fillId="0" borderId="3" xfId="0" applyNumberFormat="1" applyFont="1" applyBorder="1" applyAlignment="1">
      <alignment horizontal="justify" vertical="top" wrapText="1" shrinkToFit="1"/>
    </xf>
    <xf numFmtId="0" fontId="9" fillId="0" borderId="3" xfId="0" applyFont="1" applyBorder="1" applyAlignment="1">
      <alignment horizontal="left" vertical="top"/>
    </xf>
    <xf numFmtId="4" fontId="9" fillId="0" borderId="3" xfId="0" applyNumberFormat="1" applyFont="1" applyBorder="1" applyAlignment="1">
      <alignment horizontal="left" vertical="top"/>
    </xf>
    <xf numFmtId="164" fontId="18" fillId="0" borderId="3" xfId="0" applyNumberFormat="1" applyFont="1" applyBorder="1" applyAlignment="1">
      <alignment horizontal="right" vertical="top"/>
    </xf>
    <xf numFmtId="0" fontId="9" fillId="0" borderId="0" xfId="0" applyNumberFormat="1" applyFont="1" applyAlignment="1">
      <alignment horizontal="left" vertical="top" wrapText="1" shrinkToFit="1"/>
    </xf>
    <xf numFmtId="165" fontId="9" fillId="0" borderId="0" xfId="0" applyNumberFormat="1" applyFont="1" applyAlignment="1">
      <alignment horizontal="left" vertical="top"/>
    </xf>
    <xf numFmtId="4" fontId="4" fillId="0" borderId="0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vertical="top" wrapText="1"/>
    </xf>
    <xf numFmtId="4" fontId="4" fillId="0" borderId="0" xfId="0" applyNumberFormat="1" applyFont="1" applyBorder="1" applyAlignment="1">
      <alignment horizontal="right" wrapText="1"/>
    </xf>
    <xf numFmtId="2" fontId="0" fillId="0" borderId="0" xfId="0" applyNumberFormat="1" applyFont="1" applyFill="1" applyAlignment="1">
      <alignment vertical="justify" wrapText="1"/>
    </xf>
    <xf numFmtId="2" fontId="0" fillId="0" borderId="0" xfId="0" applyNumberFormat="1" applyFont="1" applyFill="1" applyBorder="1" applyAlignment="1">
      <alignment vertical="justify" wrapText="1"/>
    </xf>
    <xf numFmtId="2" fontId="0" fillId="0" borderId="1" xfId="0" applyNumberFormat="1" applyFont="1" applyFill="1" applyBorder="1" applyAlignment="1">
      <alignment vertical="justify" wrapText="1"/>
    </xf>
    <xf numFmtId="4" fontId="23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vertical="top"/>
    </xf>
    <xf numFmtId="49" fontId="5" fillId="0" borderId="0" xfId="0" applyNumberFormat="1" applyFont="1" applyBorder="1" applyAlignment="1">
      <alignment horizontal="left" wrapText="1"/>
    </xf>
    <xf numFmtId="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Fill="1" applyBorder="1" applyAlignment="1">
      <alignment wrapText="1"/>
    </xf>
    <xf numFmtId="4" fontId="5" fillId="0" borderId="0" xfId="0" applyNumberFormat="1" applyFont="1" applyFill="1" applyBorder="1"/>
    <xf numFmtId="4" fontId="4" fillId="0" borderId="0" xfId="0" applyNumberFormat="1" applyFont="1" applyFill="1" applyBorder="1" applyAlignment="1"/>
    <xf numFmtId="2" fontId="0" fillId="0" borderId="0" xfId="0" applyNumberFormat="1" applyFont="1" applyFill="1" applyAlignment="1">
      <alignment horizontal="left" vertical="top" wrapText="1"/>
    </xf>
    <xf numFmtId="49" fontId="3" fillId="0" borderId="0" xfId="0" applyNumberFormat="1" applyFont="1" applyBorder="1" applyAlignment="1">
      <alignment horizontal="left" wrapText="1"/>
    </xf>
    <xf numFmtId="4" fontId="4" fillId="0" borderId="0" xfId="0" applyNumberFormat="1" applyFont="1" applyFill="1" applyAlignment="1">
      <alignment horizontal="right" wrapText="1"/>
    </xf>
    <xf numFmtId="16" fontId="4" fillId="0" borderId="0" xfId="0" applyNumberFormat="1" applyFont="1" applyAlignment="1">
      <alignment vertical="top"/>
    </xf>
    <xf numFmtId="49" fontId="4" fillId="0" borderId="0" xfId="0" applyNumberFormat="1" applyFont="1" applyBorder="1" applyAlignment="1">
      <alignment horizontal="left" vertical="top" wrapText="1"/>
    </xf>
    <xf numFmtId="4" fontId="4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vertical="justify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Fill="1" applyAlignment="1">
      <alignment horizontal="right" wrapText="1"/>
    </xf>
    <xf numFmtId="4" fontId="0" fillId="0" borderId="0" xfId="0" applyNumberFormat="1" applyFont="1" applyFill="1" applyAlignment="1">
      <alignment horizontal="right" wrapText="1"/>
    </xf>
    <xf numFmtId="2" fontId="0" fillId="0" borderId="0" xfId="0" applyNumberFormat="1" applyAlignment="1">
      <alignment vertical="justify" wrapText="1"/>
    </xf>
    <xf numFmtId="4" fontId="3" fillId="0" borderId="1" xfId="0" applyNumberFormat="1" applyFont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center" wrapText="1"/>
    </xf>
    <xf numFmtId="2" fontId="0" fillId="0" borderId="1" xfId="0" applyNumberFormat="1" applyFill="1" applyBorder="1" applyAlignment="1">
      <alignment vertical="justify" wrapText="1"/>
    </xf>
    <xf numFmtId="2" fontId="0" fillId="0" borderId="0" xfId="0" applyNumberFormat="1" applyFill="1" applyAlignment="1">
      <alignment vertical="justify" wrapText="1"/>
    </xf>
    <xf numFmtId="2" fontId="0" fillId="0" borderId="0" xfId="0" applyNumberFormat="1" applyFill="1" applyBorder="1" applyAlignment="1">
      <alignment vertical="justify" wrapText="1"/>
    </xf>
    <xf numFmtId="2" fontId="0" fillId="0" borderId="0" xfId="0" applyNumberFormat="1" applyAlignment="1">
      <alignment vertical="top" wrapText="1"/>
    </xf>
    <xf numFmtId="2" fontId="0" fillId="0" borderId="0" xfId="0" applyNumberFormat="1" applyFill="1" applyBorder="1" applyAlignment="1">
      <alignment vertical="top" wrapText="1"/>
    </xf>
    <xf numFmtId="4" fontId="25" fillId="0" borderId="0" xfId="0" applyNumberFormat="1" applyFont="1" applyBorder="1" applyAlignment="1">
      <alignment vertical="top" wrapText="1"/>
    </xf>
    <xf numFmtId="4" fontId="25" fillId="0" borderId="0" xfId="0" applyNumberFormat="1" applyFont="1" applyBorder="1" applyAlignment="1">
      <alignment horizontal="right" wrapText="1"/>
    </xf>
    <xf numFmtId="0" fontId="5" fillId="0" borderId="0" xfId="0" applyNumberFormat="1" applyFont="1" applyAlignment="1">
      <alignment horizontal="left" vertical="top" wrapText="1" shrinkToFit="1"/>
    </xf>
  </cellXfs>
  <cellStyles count="3">
    <cellStyle name="Excel Built-in Normal" xfId="1" xr:uid="{00000000-0005-0000-0000-000000000000}"/>
    <cellStyle name="Navadno" xfId="0" builtinId="0"/>
    <cellStyle name="Normal_Lis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2:G223"/>
  <sheetViews>
    <sheetView tabSelected="1" topLeftCell="A16" zoomScaleSheetLayoutView="100" workbookViewId="0">
      <selection activeCell="F29" sqref="F29"/>
    </sheetView>
  </sheetViews>
  <sheetFormatPr defaultColWidth="9.28515625" defaultRowHeight="12.75"/>
  <cols>
    <col min="1" max="1" width="5.28515625" style="34" customWidth="1"/>
    <col min="2" max="2" width="44.140625" style="1" customWidth="1"/>
    <col min="3" max="3" width="10.85546875" style="39" customWidth="1"/>
    <col min="4" max="4" width="5.7109375" style="39" customWidth="1"/>
    <col min="5" max="5" width="12.140625" style="8" customWidth="1"/>
    <col min="6" max="6" width="16.42578125" style="8" customWidth="1"/>
    <col min="7" max="7" width="18.28515625" style="1" customWidth="1"/>
    <col min="8" max="16384" width="9.28515625" style="1"/>
  </cols>
  <sheetData>
    <row r="2" spans="1:6" ht="15.75">
      <c r="B2" s="10" t="s">
        <v>101</v>
      </c>
    </row>
    <row r="3" spans="1:6" ht="15.75">
      <c r="B3" s="10" t="s">
        <v>102</v>
      </c>
    </row>
    <row r="4" spans="1:6" ht="15.75">
      <c r="B4" s="10"/>
    </row>
    <row r="5" spans="1:6">
      <c r="B5" s="47" t="s">
        <v>189</v>
      </c>
    </row>
    <row r="6" spans="1:6">
      <c r="B6" s="47"/>
    </row>
    <row r="7" spans="1:6" s="52" customFormat="1" ht="18">
      <c r="A7" s="48"/>
      <c r="B7" s="43" t="s">
        <v>105</v>
      </c>
      <c r="C7" s="40"/>
      <c r="D7" s="39"/>
      <c r="E7" s="50"/>
      <c r="F7" s="51"/>
    </row>
    <row r="8" spans="1:6" s="52" customFormat="1" ht="11.25" customHeight="1">
      <c r="A8" s="48"/>
      <c r="B8" s="43"/>
      <c r="C8" s="40"/>
      <c r="D8" s="39"/>
      <c r="E8" s="50"/>
      <c r="F8" s="51"/>
    </row>
    <row r="9" spans="1:6" s="52" customFormat="1" ht="63.75">
      <c r="A9" s="48"/>
      <c r="B9" s="53" t="s">
        <v>190</v>
      </c>
      <c r="C9" s="40"/>
      <c r="D9" s="39"/>
      <c r="E9" s="50"/>
      <c r="F9" s="51"/>
    </row>
    <row r="10" spans="1:6" s="52" customFormat="1" ht="63.75">
      <c r="A10" s="48"/>
      <c r="B10" s="53" t="s">
        <v>191</v>
      </c>
      <c r="C10" s="40"/>
      <c r="D10" s="39"/>
      <c r="E10" s="50"/>
      <c r="F10" s="51"/>
    </row>
    <row r="11" spans="1:6" s="52" customFormat="1" ht="18">
      <c r="A11" s="48"/>
      <c r="B11" s="49" t="s">
        <v>110</v>
      </c>
      <c r="C11" s="40"/>
      <c r="D11" s="39"/>
      <c r="E11" s="50"/>
      <c r="F11" s="51"/>
    </row>
    <row r="12" spans="1:6" s="52" customFormat="1" ht="18">
      <c r="A12" s="48"/>
      <c r="B12" s="49" t="s">
        <v>111</v>
      </c>
      <c r="C12" s="40"/>
      <c r="D12" s="39"/>
      <c r="E12" s="50"/>
      <c r="F12" s="51"/>
    </row>
    <row r="13" spans="1:6" s="52" customFormat="1" ht="18">
      <c r="A13" s="48"/>
      <c r="B13" s="49" t="s">
        <v>112</v>
      </c>
      <c r="C13" s="40"/>
      <c r="D13" s="39"/>
      <c r="E13" s="50"/>
      <c r="F13" s="51"/>
    </row>
    <row r="14" spans="1:6" s="52" customFormat="1" ht="18">
      <c r="A14" s="48"/>
      <c r="B14" s="49" t="s">
        <v>113</v>
      </c>
      <c r="C14" s="40"/>
      <c r="D14" s="39"/>
      <c r="E14" s="50"/>
      <c r="F14" s="51"/>
    </row>
    <row r="15" spans="1:6" s="52" customFormat="1" ht="18">
      <c r="A15" s="48"/>
      <c r="B15" s="49" t="s">
        <v>114</v>
      </c>
      <c r="C15" s="40"/>
      <c r="D15" s="39"/>
      <c r="E15" s="50"/>
      <c r="F15" s="51"/>
    </row>
    <row r="16" spans="1:6" s="52" customFormat="1" ht="25.5">
      <c r="A16" s="48"/>
      <c r="B16" s="49" t="s">
        <v>115</v>
      </c>
      <c r="C16" s="40"/>
      <c r="D16" s="39"/>
      <c r="E16" s="50"/>
      <c r="F16" s="51"/>
    </row>
    <row r="17" spans="1:7" s="52" customFormat="1" ht="18">
      <c r="A17" s="48"/>
      <c r="B17" s="49" t="s">
        <v>116</v>
      </c>
      <c r="C17" s="40"/>
      <c r="D17" s="39"/>
      <c r="E17" s="50"/>
      <c r="F17" s="51"/>
    </row>
    <row r="18" spans="1:7" s="52" customFormat="1" ht="25.5">
      <c r="A18" s="48"/>
      <c r="B18" s="49" t="s">
        <v>117</v>
      </c>
      <c r="C18" s="40"/>
      <c r="D18" s="39"/>
      <c r="E18" s="50"/>
      <c r="F18" s="51"/>
    </row>
    <row r="19" spans="1:7" s="52" customFormat="1" ht="25.5">
      <c r="A19" s="48"/>
      <c r="B19" s="49" t="s">
        <v>118</v>
      </c>
      <c r="C19" s="40"/>
      <c r="D19" s="39"/>
      <c r="E19" s="50"/>
      <c r="F19" s="51"/>
    </row>
    <row r="20" spans="1:7" s="52" customFormat="1" ht="25.5">
      <c r="A20" s="48"/>
      <c r="B20" s="49" t="s">
        <v>119</v>
      </c>
      <c r="C20" s="40"/>
      <c r="D20" s="39"/>
      <c r="E20" s="50"/>
      <c r="F20" s="51"/>
    </row>
    <row r="21" spans="1:7" s="52" customFormat="1" ht="25.5">
      <c r="A21" s="48"/>
      <c r="B21" s="49" t="s">
        <v>120</v>
      </c>
      <c r="C21" s="40"/>
      <c r="D21" s="39"/>
      <c r="E21" s="50"/>
      <c r="F21" s="51"/>
    </row>
    <row r="22" spans="1:7" s="52" customFormat="1" ht="25.5">
      <c r="A22" s="48"/>
      <c r="B22" s="49" t="s">
        <v>121</v>
      </c>
      <c r="C22" s="40"/>
      <c r="D22" s="39"/>
      <c r="E22" s="50"/>
      <c r="F22" s="51"/>
    </row>
    <row r="23" spans="1:7" s="52" customFormat="1" ht="25.5">
      <c r="A23" s="48"/>
      <c r="B23" s="49" t="s">
        <v>122</v>
      </c>
      <c r="C23" s="40"/>
      <c r="D23" s="39"/>
      <c r="E23" s="50"/>
      <c r="F23" s="51"/>
    </row>
    <row r="24" spans="1:7" s="52" customFormat="1" ht="10.5" customHeight="1">
      <c r="A24" s="48"/>
      <c r="B24" s="54"/>
      <c r="C24" s="40"/>
      <c r="D24" s="39"/>
      <c r="E24" s="50"/>
      <c r="F24" s="51"/>
    </row>
    <row r="25" spans="1:7" s="52" customFormat="1" ht="18">
      <c r="A25" s="55"/>
      <c r="B25" s="56" t="s">
        <v>123</v>
      </c>
      <c r="C25" s="57"/>
      <c r="D25" s="57"/>
      <c r="E25" s="58"/>
      <c r="F25" s="59"/>
      <c r="G25" s="60"/>
    </row>
    <row r="26" spans="1:7" s="52" customFormat="1" ht="18">
      <c r="A26" s="55"/>
      <c r="B26" s="56" t="s">
        <v>124</v>
      </c>
      <c r="C26" s="57"/>
      <c r="D26" s="57"/>
      <c r="E26" s="58"/>
      <c r="F26" s="59"/>
      <c r="G26" s="60"/>
    </row>
    <row r="27" spans="1:7" s="52" customFormat="1" ht="12" customHeight="1">
      <c r="A27" s="48"/>
      <c r="B27" s="61"/>
      <c r="C27" s="40"/>
      <c r="D27" s="39"/>
      <c r="E27" s="50"/>
      <c r="F27" s="51"/>
    </row>
    <row r="28" spans="1:7">
      <c r="B28" s="43" t="s">
        <v>106</v>
      </c>
    </row>
    <row r="29" spans="1:7">
      <c r="B29" s="43" t="s">
        <v>107</v>
      </c>
    </row>
    <row r="30" spans="1:7" ht="8.25" customHeight="1">
      <c r="B30" s="43"/>
    </row>
    <row r="31" spans="1:7">
      <c r="B31" s="44" t="s">
        <v>97</v>
      </c>
      <c r="C31" s="45"/>
      <c r="D31" s="45"/>
      <c r="E31" s="46"/>
      <c r="F31" s="46"/>
    </row>
    <row r="32" spans="1:7">
      <c r="B32" s="44" t="s">
        <v>103</v>
      </c>
      <c r="C32" s="45"/>
      <c r="D32" s="45"/>
      <c r="E32" s="46"/>
      <c r="F32" s="46"/>
    </row>
    <row r="33" spans="1:6">
      <c r="B33" s="44" t="s">
        <v>100</v>
      </c>
      <c r="C33" s="45"/>
      <c r="D33" s="45"/>
      <c r="E33" s="46"/>
      <c r="F33" s="46"/>
    </row>
    <row r="34" spans="1:6">
      <c r="B34" s="44" t="s">
        <v>98</v>
      </c>
      <c r="C34" s="45"/>
      <c r="D34" s="45"/>
      <c r="E34" s="46"/>
      <c r="F34" s="46"/>
    </row>
    <row r="35" spans="1:6">
      <c r="B35" s="62" t="s">
        <v>99</v>
      </c>
      <c r="C35" s="45"/>
      <c r="D35" s="45"/>
      <c r="E35" s="46"/>
      <c r="F35" s="46"/>
    </row>
    <row r="36" spans="1:6">
      <c r="B36" s="44" t="s">
        <v>108</v>
      </c>
      <c r="C36" s="45"/>
      <c r="D36" s="45"/>
      <c r="E36" s="46"/>
      <c r="F36" s="46"/>
    </row>
    <row r="37" spans="1:6">
      <c r="B37" s="44" t="s">
        <v>109</v>
      </c>
      <c r="C37" s="45"/>
      <c r="D37" s="45"/>
      <c r="E37" s="46"/>
      <c r="F37" s="46"/>
    </row>
    <row r="38" spans="1:6">
      <c r="B38" s="44" t="s">
        <v>104</v>
      </c>
      <c r="C38" s="45"/>
      <c r="D38" s="45"/>
      <c r="E38" s="46"/>
      <c r="F38" s="46"/>
    </row>
    <row r="39" spans="1:6">
      <c r="A39" s="25"/>
      <c r="B39" s="2"/>
      <c r="C39" s="37"/>
      <c r="D39" s="37"/>
      <c r="E39" s="5"/>
      <c r="F39" s="5"/>
    </row>
    <row r="40" spans="1:6" ht="15.75">
      <c r="A40" s="26" t="s">
        <v>4</v>
      </c>
      <c r="B40" s="10"/>
      <c r="C40" s="37"/>
      <c r="D40" s="37"/>
      <c r="E40" s="5"/>
      <c r="F40" s="5"/>
    </row>
    <row r="41" spans="1:6" s="87" customFormat="1" ht="15.75">
      <c r="A41" s="84" t="s">
        <v>12</v>
      </c>
      <c r="B41" s="11" t="s">
        <v>10</v>
      </c>
      <c r="C41" s="137" t="s">
        <v>34</v>
      </c>
      <c r="D41" s="14" t="s">
        <v>31</v>
      </c>
      <c r="E41" s="138" t="s">
        <v>95</v>
      </c>
      <c r="F41" s="14" t="s">
        <v>22</v>
      </c>
    </row>
    <row r="42" spans="1:6" s="87" customFormat="1">
      <c r="A42" s="27"/>
      <c r="B42" s="97"/>
      <c r="C42" s="37"/>
      <c r="D42" s="136"/>
      <c r="E42" s="5"/>
      <c r="F42" s="5"/>
    </row>
    <row r="43" spans="1:6" s="87" customFormat="1" ht="51">
      <c r="A43" s="27" t="s">
        <v>13</v>
      </c>
      <c r="B43" s="139" t="s">
        <v>127</v>
      </c>
      <c r="C43" s="141">
        <v>1</v>
      </c>
      <c r="D43" s="80" t="s">
        <v>65</v>
      </c>
      <c r="E43" s="64">
        <v>0</v>
      </c>
      <c r="F43" s="5">
        <f>E43*C43</f>
        <v>0</v>
      </c>
    </row>
    <row r="44" spans="1:6" s="87" customFormat="1">
      <c r="A44" s="27"/>
      <c r="B44" s="65"/>
      <c r="C44" s="141"/>
      <c r="D44" s="80"/>
      <c r="E44" s="64"/>
      <c r="F44" s="5"/>
    </row>
    <row r="45" spans="1:6" s="88" customFormat="1" ht="38.25">
      <c r="A45" s="27" t="s">
        <v>14</v>
      </c>
      <c r="B45" s="140" t="s">
        <v>128</v>
      </c>
      <c r="C45" s="141">
        <v>1</v>
      </c>
      <c r="D45" s="141" t="s">
        <v>65</v>
      </c>
      <c r="E45" s="64">
        <v>0</v>
      </c>
      <c r="F45" s="151">
        <f>C45*E45</f>
        <v>0</v>
      </c>
    </row>
    <row r="46" spans="1:6" s="87" customFormat="1">
      <c r="A46" s="27"/>
      <c r="B46" s="65"/>
      <c r="C46" s="141"/>
      <c r="D46" s="80"/>
      <c r="E46" s="64"/>
      <c r="F46" s="5"/>
    </row>
    <row r="47" spans="1:6" s="87" customFormat="1">
      <c r="A47" s="27" t="s">
        <v>16</v>
      </c>
      <c r="B47" s="65" t="s">
        <v>38</v>
      </c>
      <c r="C47" s="141">
        <v>24</v>
      </c>
      <c r="D47" s="141" t="s">
        <v>41</v>
      </c>
      <c r="E47" s="64">
        <v>0</v>
      </c>
      <c r="F47" s="5">
        <f>E47*C47</f>
        <v>0</v>
      </c>
    </row>
    <row r="48" spans="1:6" s="87" customFormat="1">
      <c r="A48" s="27"/>
      <c r="B48" s="65"/>
      <c r="C48" s="141"/>
      <c r="D48" s="80"/>
      <c r="E48" s="64"/>
      <c r="F48" s="5"/>
    </row>
    <row r="49" spans="1:6" s="87" customFormat="1" ht="54.75" customHeight="1">
      <c r="A49" s="27" t="s">
        <v>17</v>
      </c>
      <c r="B49" s="167" t="s">
        <v>166</v>
      </c>
      <c r="C49" s="141">
        <v>1</v>
      </c>
      <c r="D49" s="80" t="s">
        <v>65</v>
      </c>
      <c r="E49" s="64">
        <v>0</v>
      </c>
      <c r="F49" s="5">
        <f>E49*C49</f>
        <v>0</v>
      </c>
    </row>
    <row r="50" spans="1:6" s="87" customFormat="1">
      <c r="A50" s="27"/>
      <c r="B50" s="142"/>
      <c r="C50" s="141"/>
      <c r="D50" s="80"/>
      <c r="E50" s="64"/>
      <c r="F50" s="5"/>
    </row>
    <row r="51" spans="1:6" s="87" customFormat="1" ht="42" customHeight="1">
      <c r="A51" s="27" t="s">
        <v>125</v>
      </c>
      <c r="B51" s="170" t="s">
        <v>167</v>
      </c>
      <c r="C51" s="141">
        <v>1</v>
      </c>
      <c r="D51" s="80" t="s">
        <v>65</v>
      </c>
      <c r="E51" s="64">
        <v>0</v>
      </c>
      <c r="F51" s="5">
        <f>E51*C51</f>
        <v>0</v>
      </c>
    </row>
    <row r="52" spans="1:6" s="87" customFormat="1">
      <c r="A52" s="27"/>
      <c r="B52" s="142"/>
      <c r="C52" s="141"/>
      <c r="D52" s="80"/>
      <c r="E52" s="64"/>
      <c r="F52" s="5"/>
    </row>
    <row r="53" spans="1:6" s="87" customFormat="1" ht="42" customHeight="1">
      <c r="A53" s="27" t="s">
        <v>132</v>
      </c>
      <c r="B53" s="168" t="s">
        <v>168</v>
      </c>
      <c r="C53" s="141">
        <v>1</v>
      </c>
      <c r="D53" s="80" t="s">
        <v>65</v>
      </c>
      <c r="E53" s="64">
        <v>0</v>
      </c>
      <c r="F53" s="5">
        <f>E53*C53</f>
        <v>0</v>
      </c>
    </row>
    <row r="54" spans="1:6" s="87" customFormat="1">
      <c r="A54" s="27"/>
      <c r="B54" s="143"/>
      <c r="C54" s="141"/>
      <c r="D54" s="80"/>
      <c r="E54" s="64"/>
      <c r="F54" s="5"/>
    </row>
    <row r="55" spans="1:6" s="87" customFormat="1" ht="38.25">
      <c r="A55" s="27" t="s">
        <v>133</v>
      </c>
      <c r="B55" s="166" t="s">
        <v>162</v>
      </c>
      <c r="C55" s="72">
        <v>1</v>
      </c>
      <c r="D55" s="77" t="s">
        <v>65</v>
      </c>
      <c r="E55" s="67">
        <v>0</v>
      </c>
      <c r="F55" s="4">
        <f>E55*C55</f>
        <v>0</v>
      </c>
    </row>
    <row r="56" spans="1:6" s="87" customFormat="1">
      <c r="A56" s="27"/>
      <c r="B56" s="65"/>
      <c r="C56" s="63"/>
      <c r="D56" s="63"/>
      <c r="E56" s="64"/>
      <c r="F56" s="5"/>
    </row>
    <row r="57" spans="1:6" s="87" customFormat="1" ht="16.5" thickBot="1">
      <c r="A57" s="145" t="s">
        <v>12</v>
      </c>
      <c r="B57" s="68" t="s">
        <v>94</v>
      </c>
      <c r="C57" s="69"/>
      <c r="D57" s="69"/>
      <c r="E57" s="70"/>
      <c r="F57" s="16">
        <f>SUM(F43:F56)</f>
        <v>0</v>
      </c>
    </row>
    <row r="58" spans="1:6" s="89" customFormat="1" ht="16.5" thickTop="1">
      <c r="A58" s="146"/>
      <c r="B58" s="147"/>
      <c r="C58" s="148"/>
      <c r="D58" s="148"/>
      <c r="E58" s="149"/>
      <c r="F58" s="150"/>
    </row>
    <row r="59" spans="1:6" s="87" customFormat="1" ht="26.25">
      <c r="A59" s="84" t="s">
        <v>19</v>
      </c>
      <c r="B59" s="71" t="s">
        <v>73</v>
      </c>
      <c r="C59" s="72" t="s">
        <v>34</v>
      </c>
      <c r="D59" s="72" t="s">
        <v>33</v>
      </c>
      <c r="E59" s="67" t="s">
        <v>1</v>
      </c>
      <c r="F59" s="14" t="s">
        <v>22</v>
      </c>
    </row>
    <row r="60" spans="1:6">
      <c r="A60" s="27"/>
      <c r="B60" s="65"/>
      <c r="C60" s="63"/>
      <c r="D60" s="63"/>
      <c r="E60" s="64"/>
      <c r="F60" s="5"/>
    </row>
    <row r="61" spans="1:6" s="87" customFormat="1" ht="102">
      <c r="A61" s="27" t="s">
        <v>20</v>
      </c>
      <c r="B61" s="65" t="s">
        <v>169</v>
      </c>
      <c r="C61" s="141">
        <v>72</v>
      </c>
      <c r="D61" s="141" t="s">
        <v>18</v>
      </c>
      <c r="E61" s="64">
        <v>0</v>
      </c>
      <c r="F61" s="151">
        <f>E61*C61</f>
        <v>0</v>
      </c>
    </row>
    <row r="62" spans="1:6" s="87" customFormat="1" ht="18.75" customHeight="1">
      <c r="A62" s="27"/>
      <c r="B62" s="65"/>
      <c r="C62" s="141"/>
      <c r="D62" s="141"/>
      <c r="E62" s="64"/>
      <c r="F62" s="5"/>
    </row>
    <row r="63" spans="1:6" s="87" customFormat="1" ht="108" customHeight="1">
      <c r="A63" s="27" t="s">
        <v>21</v>
      </c>
      <c r="B63" s="65" t="s">
        <v>177</v>
      </c>
      <c r="C63" s="141">
        <v>252</v>
      </c>
      <c r="D63" s="141" t="s">
        <v>18</v>
      </c>
      <c r="E63" s="64">
        <v>0</v>
      </c>
      <c r="F63" s="5">
        <f>E63*C63</f>
        <v>0</v>
      </c>
    </row>
    <row r="64" spans="1:6" s="87" customFormat="1" ht="17.25" customHeight="1">
      <c r="A64" s="27"/>
      <c r="B64" s="140"/>
      <c r="C64" s="141"/>
      <c r="D64" s="141"/>
      <c r="E64" s="64"/>
      <c r="F64" s="5"/>
    </row>
    <row r="65" spans="1:6" s="87" customFormat="1" ht="42" customHeight="1">
      <c r="A65" s="27" t="s">
        <v>50</v>
      </c>
      <c r="B65" s="140" t="s">
        <v>182</v>
      </c>
      <c r="C65" s="141">
        <v>94</v>
      </c>
      <c r="D65" s="141" t="s">
        <v>18</v>
      </c>
      <c r="E65" s="64">
        <v>0</v>
      </c>
      <c r="F65" s="5">
        <f>E65*C65</f>
        <v>0</v>
      </c>
    </row>
    <row r="66" spans="1:6" s="87" customFormat="1" ht="18.75" customHeight="1">
      <c r="A66" s="27"/>
      <c r="B66" s="65"/>
      <c r="C66" s="141"/>
      <c r="D66" s="141"/>
      <c r="E66" s="64"/>
      <c r="F66" s="5"/>
    </row>
    <row r="67" spans="1:6" s="87" customFormat="1" ht="36.75" customHeight="1">
      <c r="A67" s="27" t="s">
        <v>69</v>
      </c>
      <c r="B67" s="140" t="s">
        <v>170</v>
      </c>
      <c r="C67" s="141">
        <v>22</v>
      </c>
      <c r="D67" s="141" t="s">
        <v>18</v>
      </c>
      <c r="E67" s="64">
        <v>0</v>
      </c>
      <c r="F67" s="5">
        <f>E67*C67</f>
        <v>0</v>
      </c>
    </row>
    <row r="68" spans="1:6" s="87" customFormat="1" ht="18.75" customHeight="1">
      <c r="A68" s="27"/>
      <c r="B68" s="140"/>
      <c r="C68" s="141"/>
      <c r="D68" s="141"/>
      <c r="E68" s="64"/>
      <c r="F68" s="5"/>
    </row>
    <row r="69" spans="1:6" s="87" customFormat="1" ht="38.25">
      <c r="A69" s="27" t="s">
        <v>70</v>
      </c>
      <c r="B69" s="152" t="s">
        <v>130</v>
      </c>
      <c r="C69" s="141">
        <v>6</v>
      </c>
      <c r="D69" s="141" t="s">
        <v>15</v>
      </c>
      <c r="E69" s="64">
        <v>0</v>
      </c>
      <c r="F69" s="5">
        <f>E69*C69</f>
        <v>0</v>
      </c>
    </row>
    <row r="70" spans="1:6" s="87" customFormat="1">
      <c r="A70" s="27"/>
      <c r="B70" s="152"/>
      <c r="C70" s="141"/>
      <c r="D70" s="141"/>
      <c r="E70" s="64"/>
      <c r="F70" s="5"/>
    </row>
    <row r="71" spans="1:6" ht="66.75" customHeight="1">
      <c r="A71" s="27" t="s">
        <v>71</v>
      </c>
      <c r="B71" s="171" t="s">
        <v>186</v>
      </c>
      <c r="C71" s="172">
        <v>15.5</v>
      </c>
      <c r="D71" s="141" t="s">
        <v>18</v>
      </c>
      <c r="E71" s="64">
        <v>0</v>
      </c>
      <c r="F71" s="5">
        <f>E71*C71</f>
        <v>0</v>
      </c>
    </row>
    <row r="72" spans="1:6">
      <c r="A72" s="27"/>
      <c r="B72" s="142"/>
      <c r="C72" s="141"/>
      <c r="D72" s="141"/>
      <c r="E72" s="64"/>
      <c r="F72" s="5"/>
    </row>
    <row r="73" spans="1:6" ht="44.25" customHeight="1">
      <c r="A73" s="27" t="s">
        <v>131</v>
      </c>
      <c r="B73" s="140" t="s">
        <v>136</v>
      </c>
      <c r="C73" s="141">
        <v>34</v>
      </c>
      <c r="D73" s="141" t="s">
        <v>18</v>
      </c>
      <c r="E73" s="64">
        <v>0</v>
      </c>
      <c r="F73" s="5">
        <f>E73*C73</f>
        <v>0</v>
      </c>
    </row>
    <row r="74" spans="1:6" s="87" customFormat="1">
      <c r="A74" s="27"/>
      <c r="B74" s="140"/>
      <c r="C74" s="141"/>
      <c r="D74" s="141"/>
      <c r="E74" s="64"/>
      <c r="F74" s="5"/>
    </row>
    <row r="75" spans="1:6" ht="25.5">
      <c r="A75" s="27" t="s">
        <v>72</v>
      </c>
      <c r="B75" s="140" t="s">
        <v>174</v>
      </c>
      <c r="C75" s="141">
        <v>94</v>
      </c>
      <c r="D75" s="141" t="s">
        <v>15</v>
      </c>
      <c r="E75" s="64">
        <v>0</v>
      </c>
      <c r="F75" s="5">
        <f>E75*C75</f>
        <v>0</v>
      </c>
    </row>
    <row r="76" spans="1:6" s="87" customFormat="1" ht="18.75" customHeight="1">
      <c r="A76" s="27"/>
      <c r="B76" s="140"/>
      <c r="C76" s="141"/>
      <c r="D76" s="141"/>
      <c r="E76" s="64"/>
      <c r="F76" s="5"/>
    </row>
    <row r="77" spans="1:6" s="87" customFormat="1" ht="38.25">
      <c r="A77" s="27" t="s">
        <v>129</v>
      </c>
      <c r="B77" s="21" t="s">
        <v>137</v>
      </c>
      <c r="C77" s="141">
        <v>57.6</v>
      </c>
      <c r="D77" s="141" t="s">
        <v>18</v>
      </c>
      <c r="E77" s="64">
        <v>0</v>
      </c>
      <c r="F77" s="5">
        <f>E77*C77</f>
        <v>0</v>
      </c>
    </row>
    <row r="78" spans="1:6" s="87" customFormat="1">
      <c r="A78" s="27"/>
      <c r="B78" s="21"/>
      <c r="C78" s="141"/>
      <c r="D78" s="141"/>
      <c r="E78" s="73"/>
      <c r="F78" s="15"/>
    </row>
    <row r="79" spans="1:6" s="87" customFormat="1" ht="25.5">
      <c r="A79" s="27" t="s">
        <v>135</v>
      </c>
      <c r="B79" s="21" t="s">
        <v>158</v>
      </c>
      <c r="C79" s="141">
        <v>96</v>
      </c>
      <c r="D79" s="141" t="s">
        <v>15</v>
      </c>
      <c r="E79" s="64">
        <v>0</v>
      </c>
      <c r="F79" s="5">
        <f>E79*C79</f>
        <v>0</v>
      </c>
    </row>
    <row r="80" spans="1:6">
      <c r="A80" s="27"/>
      <c r="B80" s="21"/>
      <c r="C80" s="141"/>
      <c r="D80" s="141"/>
      <c r="E80" s="64"/>
      <c r="F80" s="15"/>
    </row>
    <row r="81" spans="1:6" ht="38.25">
      <c r="A81" s="100" t="s">
        <v>138</v>
      </c>
      <c r="B81" s="166" t="s">
        <v>184</v>
      </c>
      <c r="C81" s="77">
        <v>93</v>
      </c>
      <c r="D81" s="72" t="s">
        <v>15</v>
      </c>
      <c r="E81" s="67">
        <v>0</v>
      </c>
      <c r="F81" s="4">
        <f>E81*C81</f>
        <v>0</v>
      </c>
    </row>
    <row r="82" spans="1:6">
      <c r="A82" s="27"/>
      <c r="B82" s="65"/>
      <c r="C82" s="63"/>
      <c r="D82" s="63"/>
      <c r="E82" s="64"/>
      <c r="F82" s="5"/>
    </row>
    <row r="83" spans="1:6" ht="16.5" thickBot="1">
      <c r="A83" s="84" t="s">
        <v>19</v>
      </c>
      <c r="B83" s="68" t="s">
        <v>73</v>
      </c>
      <c r="C83" s="69" t="s">
        <v>36</v>
      </c>
      <c r="D83" s="69"/>
      <c r="E83" s="70"/>
      <c r="F83" s="16">
        <f>SUM(F61:F82)</f>
        <v>0</v>
      </c>
    </row>
    <row r="84" spans="1:6" ht="13.5" thickTop="1">
      <c r="A84" s="29"/>
      <c r="B84" s="76"/>
      <c r="C84" s="74"/>
      <c r="D84" s="74"/>
      <c r="E84" s="75"/>
      <c r="F84" s="5"/>
    </row>
    <row r="85" spans="1:6" s="18" customFormat="1" ht="26.25">
      <c r="A85" s="83" t="s">
        <v>23</v>
      </c>
      <c r="B85" s="71" t="s">
        <v>151</v>
      </c>
      <c r="C85" s="72" t="s">
        <v>34</v>
      </c>
      <c r="D85" s="66" t="s">
        <v>33</v>
      </c>
      <c r="E85" s="67" t="s">
        <v>1</v>
      </c>
      <c r="F85" s="14" t="s">
        <v>22</v>
      </c>
    </row>
    <row r="86" spans="1:6" s="90" customFormat="1" ht="15.75">
      <c r="A86" s="83"/>
      <c r="B86" s="153"/>
      <c r="C86" s="141"/>
      <c r="D86" s="63"/>
      <c r="E86" s="64"/>
      <c r="F86" s="13"/>
    </row>
    <row r="87" spans="1:6" s="87" customFormat="1" ht="147.75" customHeight="1">
      <c r="A87" s="27" t="s">
        <v>24</v>
      </c>
      <c r="B87" s="140" t="s">
        <v>178</v>
      </c>
      <c r="C87" s="141">
        <v>90</v>
      </c>
      <c r="D87" s="141" t="s">
        <v>18</v>
      </c>
      <c r="E87" s="64">
        <v>0</v>
      </c>
      <c r="F87" s="5">
        <f>E87*C87</f>
        <v>0</v>
      </c>
    </row>
    <row r="88" spans="1:6" s="87" customFormat="1">
      <c r="A88" s="29"/>
      <c r="B88" s="76"/>
      <c r="C88" s="159"/>
      <c r="D88" s="159"/>
      <c r="E88" s="75"/>
      <c r="F88" s="5"/>
    </row>
    <row r="89" spans="1:6" s="87" customFormat="1" ht="54" customHeight="1">
      <c r="A89" s="29" t="s">
        <v>25</v>
      </c>
      <c r="B89" s="167" t="s">
        <v>176</v>
      </c>
      <c r="C89" s="162">
        <v>221</v>
      </c>
      <c r="D89" s="162" t="s">
        <v>18</v>
      </c>
      <c r="E89" s="154">
        <v>0</v>
      </c>
      <c r="F89" s="5">
        <f>E89*C89</f>
        <v>0</v>
      </c>
    </row>
    <row r="90" spans="1:6" s="87" customFormat="1">
      <c r="A90" s="29"/>
      <c r="B90" s="76"/>
      <c r="C90" s="159"/>
      <c r="D90" s="159"/>
      <c r="E90" s="154"/>
      <c r="F90" s="13"/>
    </row>
    <row r="91" spans="1:6" s="87" customFormat="1" ht="27.75" customHeight="1">
      <c r="A91" s="155" t="s">
        <v>2</v>
      </c>
      <c r="B91" s="167" t="s">
        <v>185</v>
      </c>
      <c r="C91" s="162">
        <v>270</v>
      </c>
      <c r="D91" s="162" t="s">
        <v>15</v>
      </c>
      <c r="E91" s="154">
        <v>0</v>
      </c>
      <c r="F91" s="5">
        <f>E91*C91</f>
        <v>0</v>
      </c>
    </row>
    <row r="92" spans="1:6" s="87" customFormat="1">
      <c r="A92" s="155"/>
      <c r="B92" s="142"/>
      <c r="C92" s="162"/>
      <c r="D92" s="162"/>
      <c r="E92" s="154"/>
      <c r="F92" s="13"/>
    </row>
    <row r="93" spans="1:6" s="87" customFormat="1" ht="54.75" customHeight="1">
      <c r="A93" s="29" t="s">
        <v>74</v>
      </c>
      <c r="B93" s="169" t="s">
        <v>179</v>
      </c>
      <c r="C93" s="159">
        <v>340</v>
      </c>
      <c r="D93" s="159" t="s">
        <v>15</v>
      </c>
      <c r="E93" s="154">
        <v>0</v>
      </c>
      <c r="F93" s="5">
        <f>E93*C93</f>
        <v>0</v>
      </c>
    </row>
    <row r="94" spans="1:6" s="87" customFormat="1">
      <c r="A94" s="28"/>
      <c r="B94" s="22"/>
      <c r="C94" s="159"/>
      <c r="D94" s="159"/>
      <c r="E94" s="154"/>
      <c r="F94" s="13"/>
    </row>
    <row r="95" spans="1:6" s="88" customFormat="1" ht="30" customHeight="1">
      <c r="A95" s="29" t="s">
        <v>26</v>
      </c>
      <c r="B95" s="169" t="s">
        <v>175</v>
      </c>
      <c r="C95" s="159">
        <v>17</v>
      </c>
      <c r="D95" s="159" t="s">
        <v>18</v>
      </c>
      <c r="E95" s="154">
        <v>0</v>
      </c>
      <c r="F95" s="151">
        <f>E95*C95</f>
        <v>0</v>
      </c>
    </row>
    <row r="96" spans="1:6" s="87" customFormat="1">
      <c r="A96" s="28"/>
      <c r="B96" s="22"/>
      <c r="C96" s="159"/>
      <c r="D96" s="159"/>
      <c r="E96" s="154"/>
      <c r="F96" s="13"/>
    </row>
    <row r="97" spans="1:6" s="87" customFormat="1" ht="42.75" customHeight="1">
      <c r="A97" s="28" t="s">
        <v>11</v>
      </c>
      <c r="B97" s="156" t="s">
        <v>159</v>
      </c>
      <c r="C97" s="162">
        <v>80</v>
      </c>
      <c r="D97" s="162" t="s">
        <v>45</v>
      </c>
      <c r="E97" s="154">
        <v>0</v>
      </c>
      <c r="F97" s="5">
        <f>E97*C97</f>
        <v>0</v>
      </c>
    </row>
    <row r="98" spans="1:6" s="87" customFormat="1">
      <c r="A98" s="28"/>
      <c r="B98" s="22"/>
      <c r="C98" s="159"/>
      <c r="D98" s="160"/>
      <c r="E98" s="154"/>
      <c r="F98" s="157"/>
    </row>
    <row r="99" spans="1:6" s="87" customFormat="1" ht="25.5">
      <c r="A99" s="28" t="s">
        <v>75</v>
      </c>
      <c r="B99" s="142" t="s">
        <v>77</v>
      </c>
      <c r="C99" s="159">
        <v>19</v>
      </c>
      <c r="D99" s="160" t="s">
        <v>45</v>
      </c>
      <c r="E99" s="154">
        <v>0</v>
      </c>
      <c r="F99" s="5">
        <f>E99*C99</f>
        <v>0</v>
      </c>
    </row>
    <row r="100" spans="1:6" s="87" customFormat="1">
      <c r="A100" s="28"/>
      <c r="B100" s="142"/>
      <c r="C100" s="159"/>
      <c r="D100" s="160"/>
      <c r="E100" s="154"/>
      <c r="F100" s="157"/>
    </row>
    <row r="101" spans="1:6" s="87" customFormat="1" ht="38.25">
      <c r="A101" s="28" t="s">
        <v>76</v>
      </c>
      <c r="B101" s="142" t="s">
        <v>62</v>
      </c>
      <c r="C101" s="159">
        <v>76.400000000000006</v>
      </c>
      <c r="D101" s="160" t="s">
        <v>45</v>
      </c>
      <c r="E101" s="154">
        <v>0</v>
      </c>
      <c r="F101" s="5">
        <f>E101*C101</f>
        <v>0</v>
      </c>
    </row>
    <row r="102" spans="1:6" s="87" customFormat="1">
      <c r="A102" s="28"/>
      <c r="B102" s="22"/>
      <c r="C102" s="159"/>
      <c r="D102" s="160"/>
      <c r="E102" s="154"/>
      <c r="F102" s="157"/>
    </row>
    <row r="103" spans="1:6" s="87" customFormat="1" ht="54" customHeight="1">
      <c r="A103" s="28" t="s">
        <v>78</v>
      </c>
      <c r="B103" s="144" t="s">
        <v>134</v>
      </c>
      <c r="C103" s="72">
        <v>64.400000000000006</v>
      </c>
      <c r="D103" s="72" t="s">
        <v>45</v>
      </c>
      <c r="E103" s="77">
        <v>0</v>
      </c>
      <c r="F103" s="4">
        <f>E103*C103</f>
        <v>0</v>
      </c>
    </row>
    <row r="104" spans="1:6" s="87" customFormat="1">
      <c r="A104" s="28"/>
      <c r="B104" s="22"/>
      <c r="C104" s="74"/>
      <c r="D104" s="74"/>
      <c r="E104" s="75"/>
      <c r="F104" s="8"/>
    </row>
    <row r="105" spans="1:6" s="87" customFormat="1" ht="16.5" thickBot="1">
      <c r="A105" s="85" t="s">
        <v>23</v>
      </c>
      <c r="B105" s="78" t="s">
        <v>149</v>
      </c>
      <c r="C105" s="69" t="s">
        <v>22</v>
      </c>
      <c r="D105" s="69"/>
      <c r="E105" s="70"/>
      <c r="F105" s="16">
        <f>SUM(F87:F104)</f>
        <v>0</v>
      </c>
    </row>
    <row r="106" spans="1:6" s="87" customFormat="1" ht="16.5" thickTop="1">
      <c r="A106" s="85"/>
      <c r="B106" s="82"/>
      <c r="C106" s="63"/>
      <c r="D106" s="63"/>
      <c r="E106" s="64"/>
      <c r="F106" s="6"/>
    </row>
    <row r="107" spans="1:6" ht="26.25">
      <c r="A107" s="85" t="s">
        <v>3</v>
      </c>
      <c r="B107" s="71" t="s">
        <v>51</v>
      </c>
      <c r="C107" s="91" t="s">
        <v>34</v>
      </c>
      <c r="D107" s="92" t="s">
        <v>31</v>
      </c>
      <c r="E107" s="77" t="s">
        <v>1</v>
      </c>
      <c r="F107" s="14" t="s">
        <v>22</v>
      </c>
    </row>
    <row r="108" spans="1:6" ht="15.75">
      <c r="A108" s="30"/>
      <c r="B108" s="79"/>
      <c r="C108" s="63"/>
      <c r="D108" s="63"/>
      <c r="E108" s="64"/>
      <c r="F108" s="5"/>
    </row>
    <row r="109" spans="1:6" s="87" customFormat="1" ht="25.5">
      <c r="A109" s="28" t="s">
        <v>79</v>
      </c>
      <c r="B109" s="142" t="s">
        <v>141</v>
      </c>
      <c r="C109" s="159">
        <v>60</v>
      </c>
      <c r="D109" s="159" t="s">
        <v>15</v>
      </c>
      <c r="E109" s="75">
        <v>0</v>
      </c>
      <c r="F109" s="5">
        <f>E109*C109</f>
        <v>0</v>
      </c>
    </row>
    <row r="110" spans="1:6" s="87" customFormat="1">
      <c r="A110" s="28"/>
      <c r="B110" s="22"/>
      <c r="C110" s="159"/>
      <c r="D110" s="159"/>
      <c r="E110" s="75"/>
      <c r="F110" s="8"/>
    </row>
    <row r="111" spans="1:6" s="87" customFormat="1" ht="38.25">
      <c r="A111" s="28" t="s">
        <v>80</v>
      </c>
      <c r="B111" s="142" t="s">
        <v>139</v>
      </c>
      <c r="C111" s="159">
        <v>53</v>
      </c>
      <c r="D111" s="159" t="s">
        <v>45</v>
      </c>
      <c r="E111" s="75">
        <v>0</v>
      </c>
      <c r="F111" s="5">
        <f>E111*C111</f>
        <v>0</v>
      </c>
    </row>
    <row r="112" spans="1:6" s="87" customFormat="1">
      <c r="A112" s="28"/>
      <c r="B112" s="142"/>
      <c r="C112" s="159"/>
      <c r="D112" s="159"/>
      <c r="E112" s="75"/>
      <c r="F112" s="8"/>
    </row>
    <row r="113" spans="1:6" s="87" customFormat="1" ht="38.25">
      <c r="A113" s="28" t="s">
        <v>81</v>
      </c>
      <c r="B113" s="167" t="s">
        <v>183</v>
      </c>
      <c r="C113" s="159">
        <v>2</v>
      </c>
      <c r="D113" s="159" t="s">
        <v>65</v>
      </c>
      <c r="E113" s="75">
        <v>0</v>
      </c>
      <c r="F113" s="5">
        <f>E113*C113</f>
        <v>0</v>
      </c>
    </row>
    <row r="114" spans="1:6" s="87" customFormat="1">
      <c r="A114" s="28"/>
      <c r="B114" s="142"/>
      <c r="C114" s="159"/>
      <c r="D114" s="159"/>
      <c r="E114" s="75"/>
      <c r="F114" s="5"/>
    </row>
    <row r="115" spans="1:6" s="87" customFormat="1" ht="28.5" customHeight="1">
      <c r="A115" s="28" t="s">
        <v>82</v>
      </c>
      <c r="B115" s="142" t="s">
        <v>140</v>
      </c>
      <c r="C115" s="159">
        <v>94</v>
      </c>
      <c r="D115" s="159" t="s">
        <v>45</v>
      </c>
      <c r="E115" s="75">
        <v>0</v>
      </c>
      <c r="F115" s="5">
        <f>E115*C115</f>
        <v>0</v>
      </c>
    </row>
    <row r="116" spans="1:6">
      <c r="A116" s="28"/>
      <c r="B116" s="142"/>
      <c r="C116" s="159"/>
      <c r="D116" s="159"/>
      <c r="E116" s="75"/>
    </row>
    <row r="117" spans="1:6" s="87" customFormat="1" ht="30" customHeight="1">
      <c r="A117" s="28" t="s">
        <v>83</v>
      </c>
      <c r="B117" s="142" t="s">
        <v>63</v>
      </c>
      <c r="C117" s="159">
        <v>18</v>
      </c>
      <c r="D117" s="159" t="s">
        <v>18</v>
      </c>
      <c r="E117" s="75">
        <v>0</v>
      </c>
      <c r="F117" s="5">
        <f>E117*C117</f>
        <v>0</v>
      </c>
    </row>
    <row r="118" spans="1:6" s="87" customFormat="1">
      <c r="A118" s="28"/>
      <c r="B118" s="142"/>
      <c r="C118" s="159"/>
      <c r="D118" s="159"/>
      <c r="E118" s="75"/>
      <c r="F118" s="8"/>
    </row>
    <row r="119" spans="1:6" s="87" customFormat="1" ht="63.75" customHeight="1">
      <c r="A119" s="28" t="s">
        <v>84</v>
      </c>
      <c r="B119" s="163" t="s">
        <v>171</v>
      </c>
      <c r="C119" s="159">
        <v>4</v>
      </c>
      <c r="D119" s="159" t="s">
        <v>65</v>
      </c>
      <c r="E119" s="75">
        <v>0</v>
      </c>
      <c r="F119" s="5">
        <f>E119*C119</f>
        <v>0</v>
      </c>
    </row>
    <row r="120" spans="1:6" s="87" customFormat="1" ht="18.75" customHeight="1">
      <c r="A120" s="28"/>
      <c r="B120" s="163"/>
      <c r="C120" s="159"/>
      <c r="D120" s="159"/>
      <c r="E120" s="75"/>
      <c r="F120" s="5"/>
    </row>
    <row r="121" spans="1:6" s="87" customFormat="1" ht="67.5" customHeight="1">
      <c r="A121" s="28" t="s">
        <v>85</v>
      </c>
      <c r="B121" s="163" t="s">
        <v>161</v>
      </c>
      <c r="C121" s="159">
        <v>1</v>
      </c>
      <c r="D121" s="159" t="s">
        <v>65</v>
      </c>
      <c r="E121" s="75">
        <v>0</v>
      </c>
      <c r="F121" s="5">
        <f>E121*C121</f>
        <v>0</v>
      </c>
    </row>
    <row r="122" spans="1:6">
      <c r="A122" s="28"/>
      <c r="B122" s="21"/>
      <c r="C122" s="159"/>
      <c r="D122" s="159"/>
      <c r="E122" s="75"/>
    </row>
    <row r="123" spans="1:6" s="87" customFormat="1" ht="63.75">
      <c r="A123" s="28" t="s">
        <v>86</v>
      </c>
      <c r="B123" s="21" t="s">
        <v>152</v>
      </c>
      <c r="C123" s="159">
        <v>1</v>
      </c>
      <c r="D123" s="160" t="s">
        <v>65</v>
      </c>
      <c r="E123" s="75">
        <v>0</v>
      </c>
      <c r="F123" s="5">
        <f>E123*C123</f>
        <v>0</v>
      </c>
    </row>
    <row r="124" spans="1:6">
      <c r="A124" s="28"/>
      <c r="B124" s="22"/>
      <c r="C124" s="159"/>
      <c r="D124" s="154"/>
      <c r="E124" s="75"/>
    </row>
    <row r="125" spans="1:6" s="87" customFormat="1">
      <c r="A125" s="28" t="s">
        <v>87</v>
      </c>
      <c r="B125" s="22" t="s">
        <v>42</v>
      </c>
      <c r="C125" s="154">
        <v>20</v>
      </c>
      <c r="D125" s="161" t="s">
        <v>41</v>
      </c>
      <c r="E125" s="75">
        <v>0</v>
      </c>
      <c r="F125" s="5">
        <f>E125*C125</f>
        <v>0</v>
      </c>
    </row>
    <row r="126" spans="1:6" s="87" customFormat="1">
      <c r="A126" s="28"/>
      <c r="B126" s="22"/>
      <c r="C126" s="159"/>
      <c r="D126" s="160"/>
      <c r="E126" s="75"/>
      <c r="F126" s="8"/>
    </row>
    <row r="127" spans="1:6" s="87" customFormat="1" ht="63.75">
      <c r="A127" s="28" t="s">
        <v>46</v>
      </c>
      <c r="B127" s="61" t="s">
        <v>142</v>
      </c>
      <c r="C127" s="159">
        <v>4</v>
      </c>
      <c r="D127" s="159" t="s">
        <v>41</v>
      </c>
      <c r="E127" s="75">
        <v>0</v>
      </c>
      <c r="F127" s="5">
        <f>E127*C127</f>
        <v>0</v>
      </c>
    </row>
    <row r="128" spans="1:6" s="87" customFormat="1">
      <c r="A128" s="28"/>
      <c r="B128" s="61"/>
      <c r="C128" s="159"/>
      <c r="D128" s="159"/>
      <c r="E128" s="75"/>
      <c r="F128" s="8"/>
    </row>
    <row r="129" spans="1:6" s="87" customFormat="1" ht="51">
      <c r="A129" s="28" t="s">
        <v>47</v>
      </c>
      <c r="B129" s="158" t="s">
        <v>160</v>
      </c>
      <c r="C129" s="159">
        <v>12</v>
      </c>
      <c r="D129" s="160" t="s">
        <v>18</v>
      </c>
      <c r="E129" s="75">
        <v>0</v>
      </c>
      <c r="F129" s="5">
        <f>E129*C129</f>
        <v>0</v>
      </c>
    </row>
    <row r="130" spans="1:6" s="94" customFormat="1">
      <c r="A130" s="27"/>
      <c r="B130" s="65"/>
      <c r="C130" s="141"/>
      <c r="D130" s="141"/>
      <c r="E130" s="80"/>
      <c r="F130" s="13"/>
    </row>
    <row r="131" spans="1:6" s="94" customFormat="1" ht="15.75" customHeight="1">
      <c r="A131" s="27" t="s">
        <v>88</v>
      </c>
      <c r="B131" s="101" t="s">
        <v>173</v>
      </c>
      <c r="C131" s="154">
        <v>8</v>
      </c>
      <c r="D131" s="154" t="s">
        <v>18</v>
      </c>
      <c r="E131" s="75">
        <v>0</v>
      </c>
      <c r="F131" s="5">
        <f>E131*C131</f>
        <v>0</v>
      </c>
    </row>
    <row r="132" spans="1:6" s="2" customFormat="1">
      <c r="A132" s="27"/>
      <c r="B132" s="65"/>
      <c r="C132" s="141"/>
      <c r="D132" s="141"/>
      <c r="E132" s="80"/>
      <c r="F132" s="13"/>
    </row>
    <row r="133" spans="1:6" s="87" customFormat="1">
      <c r="A133" s="28" t="s">
        <v>172</v>
      </c>
      <c r="B133" s="24" t="s">
        <v>44</v>
      </c>
      <c r="C133" s="72">
        <v>1</v>
      </c>
      <c r="D133" s="72" t="s">
        <v>65</v>
      </c>
      <c r="E133" s="67">
        <v>0</v>
      </c>
      <c r="F133" s="4">
        <f>E133*C133</f>
        <v>0</v>
      </c>
    </row>
    <row r="134" spans="1:6" s="87" customFormat="1">
      <c r="A134" s="28"/>
      <c r="B134" s="22"/>
      <c r="C134" s="74"/>
      <c r="D134" s="74"/>
      <c r="E134" s="75"/>
      <c r="F134" s="8"/>
    </row>
    <row r="135" spans="1:6" ht="16.5" thickBot="1">
      <c r="A135" s="86" t="s">
        <v>3</v>
      </c>
      <c r="B135" s="78" t="s">
        <v>51</v>
      </c>
      <c r="C135" s="69" t="s">
        <v>22</v>
      </c>
      <c r="D135" s="69"/>
      <c r="E135" s="70"/>
      <c r="F135" s="16">
        <f>SUM(F109:F134)</f>
        <v>0</v>
      </c>
    </row>
    <row r="136" spans="1:6" ht="13.5" thickTop="1">
      <c r="A136" s="28"/>
      <c r="B136" s="22"/>
      <c r="C136" s="74"/>
      <c r="D136" s="74"/>
      <c r="E136" s="75"/>
    </row>
    <row r="137" spans="1:6" ht="15.75">
      <c r="A137" s="26" t="s">
        <v>5</v>
      </c>
      <c r="B137" s="22"/>
      <c r="C137" s="74"/>
      <c r="D137" s="74"/>
      <c r="E137" s="75"/>
    </row>
    <row r="138" spans="1:6" s="23" customFormat="1" ht="15.75">
      <c r="A138" s="86" t="s">
        <v>27</v>
      </c>
      <c r="B138" s="81" t="s">
        <v>143</v>
      </c>
      <c r="C138" s="95"/>
      <c r="D138" s="95"/>
      <c r="E138" s="96"/>
      <c r="F138" s="3"/>
    </row>
    <row r="139" spans="1:6">
      <c r="A139" s="28"/>
      <c r="B139" s="22"/>
      <c r="C139" s="74"/>
      <c r="D139" s="74"/>
      <c r="E139" s="75"/>
    </row>
    <row r="140" spans="1:6" s="87" customFormat="1" ht="38.25">
      <c r="A140" s="28" t="s">
        <v>28</v>
      </c>
      <c r="B140" s="142" t="s">
        <v>144</v>
      </c>
      <c r="C140" s="162">
        <v>33</v>
      </c>
      <c r="D140" s="162" t="s">
        <v>18</v>
      </c>
      <c r="E140" s="75">
        <v>0</v>
      </c>
      <c r="F140" s="5">
        <f>E140*C140</f>
        <v>0</v>
      </c>
    </row>
    <row r="141" spans="1:6">
      <c r="A141" s="28"/>
      <c r="B141" s="22"/>
      <c r="C141" s="159"/>
      <c r="D141" s="159"/>
      <c r="E141" s="75"/>
    </row>
    <row r="142" spans="1:6" ht="25.5">
      <c r="A142" s="28" t="s">
        <v>89</v>
      </c>
      <c r="B142" s="142" t="s">
        <v>145</v>
      </c>
      <c r="C142" s="162">
        <v>12.7</v>
      </c>
      <c r="D142" s="162" t="s">
        <v>18</v>
      </c>
      <c r="E142" s="75">
        <v>0</v>
      </c>
      <c r="F142" s="5">
        <f>E142*C142</f>
        <v>0</v>
      </c>
    </row>
    <row r="143" spans="1:6">
      <c r="A143" s="28"/>
      <c r="B143" s="22"/>
      <c r="C143" s="159"/>
      <c r="D143" s="159"/>
      <c r="E143" s="75"/>
    </row>
    <row r="144" spans="1:6" ht="25.5">
      <c r="A144" s="28" t="s">
        <v>29</v>
      </c>
      <c r="B144" s="22" t="s">
        <v>67</v>
      </c>
      <c r="C144" s="162">
        <v>460</v>
      </c>
      <c r="D144" s="162" t="s">
        <v>48</v>
      </c>
      <c r="E144" s="75">
        <v>0</v>
      </c>
      <c r="F144" s="5">
        <f>E144*C144</f>
        <v>0</v>
      </c>
    </row>
    <row r="145" spans="1:6">
      <c r="A145" s="28"/>
      <c r="B145" s="22"/>
      <c r="C145" s="162"/>
      <c r="D145" s="162"/>
      <c r="E145" s="75"/>
    </row>
    <row r="146" spans="1:6">
      <c r="A146" s="28" t="s">
        <v>164</v>
      </c>
      <c r="B146" s="22" t="s">
        <v>163</v>
      </c>
      <c r="C146" s="154">
        <v>98.5</v>
      </c>
      <c r="D146" s="154" t="s">
        <v>15</v>
      </c>
      <c r="E146" s="75">
        <v>0</v>
      </c>
      <c r="F146" s="5">
        <f>E146*C146</f>
        <v>0</v>
      </c>
    </row>
    <row r="147" spans="1:6">
      <c r="A147" s="28"/>
      <c r="B147" s="22"/>
      <c r="C147" s="159"/>
      <c r="D147" s="159"/>
      <c r="E147" s="75"/>
    </row>
    <row r="148" spans="1:6" ht="38.25">
      <c r="A148" s="28" t="s">
        <v>37</v>
      </c>
      <c r="B148" s="142" t="s">
        <v>68</v>
      </c>
      <c r="C148" s="159">
        <v>24</v>
      </c>
      <c r="D148" s="160" t="s">
        <v>18</v>
      </c>
      <c r="E148" s="75">
        <v>0</v>
      </c>
      <c r="F148" s="5">
        <f>E148*C148</f>
        <v>0</v>
      </c>
    </row>
    <row r="149" spans="1:6">
      <c r="A149" s="28"/>
      <c r="B149" s="65"/>
      <c r="C149" s="141"/>
      <c r="D149" s="141"/>
      <c r="E149" s="75"/>
    </row>
    <row r="150" spans="1:6" s="2" customFormat="1" ht="25.5">
      <c r="A150" s="27" t="s">
        <v>52</v>
      </c>
      <c r="B150" s="101" t="s">
        <v>64</v>
      </c>
      <c r="C150" s="80">
        <v>9</v>
      </c>
      <c r="D150" s="80" t="s">
        <v>18</v>
      </c>
      <c r="E150" s="64">
        <v>0</v>
      </c>
      <c r="F150" s="5">
        <f>E150*C150</f>
        <v>0</v>
      </c>
    </row>
    <row r="151" spans="1:6" s="2" customFormat="1">
      <c r="A151" s="27"/>
      <c r="B151" s="101"/>
      <c r="C151" s="80"/>
      <c r="D151" s="80"/>
      <c r="E151" s="64"/>
      <c r="F151" s="5"/>
    </row>
    <row r="152" spans="1:6" s="2" customFormat="1" ht="41.25" customHeight="1">
      <c r="A152" s="27" t="s">
        <v>90</v>
      </c>
      <c r="B152" s="99" t="s">
        <v>180</v>
      </c>
      <c r="C152" s="77">
        <v>36</v>
      </c>
      <c r="D152" s="77" t="s">
        <v>15</v>
      </c>
      <c r="E152" s="67">
        <v>0</v>
      </c>
      <c r="F152" s="4">
        <f>E152*C152</f>
        <v>0</v>
      </c>
    </row>
    <row r="153" spans="1:6">
      <c r="A153" s="27"/>
      <c r="B153" s="65"/>
      <c r="C153" s="63"/>
      <c r="D153" s="63"/>
      <c r="E153" s="64"/>
      <c r="F153" s="5"/>
    </row>
    <row r="154" spans="1:6" ht="16.5" thickBot="1">
      <c r="A154" s="86" t="s">
        <v>27</v>
      </c>
      <c r="B154" s="78" t="s">
        <v>143</v>
      </c>
      <c r="C154" s="69" t="s">
        <v>22</v>
      </c>
      <c r="D154" s="69"/>
      <c r="E154" s="70"/>
      <c r="F154" s="16">
        <f>SUM(F140:F153)</f>
        <v>0</v>
      </c>
    </row>
    <row r="155" spans="1:6" ht="13.5" thickTop="1">
      <c r="A155" s="31"/>
      <c r="B155" s="82"/>
      <c r="C155" s="63"/>
      <c r="D155" s="63"/>
      <c r="E155" s="64"/>
      <c r="F155" s="6"/>
    </row>
    <row r="156" spans="1:6">
      <c r="A156" s="28"/>
      <c r="B156" s="22"/>
      <c r="C156" s="74"/>
      <c r="D156" s="74"/>
      <c r="E156" s="75"/>
    </row>
    <row r="157" spans="1:6">
      <c r="A157" s="28"/>
      <c r="B157" s="22"/>
      <c r="C157" s="74"/>
      <c r="D157" s="74"/>
      <c r="E157" s="75"/>
    </row>
    <row r="158" spans="1:6" s="18" customFormat="1" ht="26.25">
      <c r="A158" s="86" t="s">
        <v>66</v>
      </c>
      <c r="B158" s="71" t="s">
        <v>126</v>
      </c>
      <c r="C158" s="24" t="s">
        <v>34</v>
      </c>
      <c r="D158" s="66" t="s">
        <v>31</v>
      </c>
      <c r="E158" s="67" t="s">
        <v>32</v>
      </c>
      <c r="F158" s="14" t="s">
        <v>22</v>
      </c>
    </row>
    <row r="159" spans="1:6">
      <c r="A159" s="36"/>
      <c r="B159" s="22"/>
      <c r="C159" s="74"/>
      <c r="D159" s="74"/>
      <c r="E159" s="75"/>
    </row>
    <row r="160" spans="1:6" ht="25.5">
      <c r="A160" s="35" t="s">
        <v>30</v>
      </c>
      <c r="B160" s="21" t="s">
        <v>165</v>
      </c>
      <c r="C160" s="159">
        <v>210</v>
      </c>
      <c r="D160" s="141" t="s">
        <v>45</v>
      </c>
      <c r="E160" s="75">
        <v>0</v>
      </c>
      <c r="F160" s="5">
        <f>E160*C160</f>
        <v>0</v>
      </c>
    </row>
    <row r="161" spans="1:6">
      <c r="A161" s="35"/>
      <c r="B161" s="22"/>
      <c r="C161" s="159"/>
      <c r="D161" s="159"/>
      <c r="E161" s="75"/>
    </row>
    <row r="162" spans="1:6">
      <c r="A162" s="35" t="s">
        <v>91</v>
      </c>
      <c r="B162" s="21" t="s">
        <v>147</v>
      </c>
      <c r="C162" s="159">
        <v>1</v>
      </c>
      <c r="D162" s="159" t="s">
        <v>41</v>
      </c>
      <c r="E162" s="75">
        <v>0</v>
      </c>
      <c r="F162" s="5">
        <f>E162*C162</f>
        <v>0</v>
      </c>
    </row>
    <row r="163" spans="1:6">
      <c r="A163" s="35"/>
      <c r="B163" s="22"/>
      <c r="C163" s="159"/>
      <c r="D163" s="159"/>
      <c r="E163" s="75"/>
    </row>
    <row r="164" spans="1:6">
      <c r="A164" s="35" t="s">
        <v>181</v>
      </c>
      <c r="B164" s="22" t="s">
        <v>54</v>
      </c>
      <c r="C164" s="159"/>
      <c r="D164" s="159"/>
      <c r="E164" s="75"/>
      <c r="F164" s="5"/>
    </row>
    <row r="165" spans="1:6">
      <c r="A165" s="35"/>
      <c r="B165" s="22" t="s">
        <v>55</v>
      </c>
      <c r="C165" s="159"/>
      <c r="D165" s="159"/>
      <c r="E165" s="75"/>
    </row>
    <row r="166" spans="1:6">
      <c r="A166" s="35"/>
      <c r="B166" s="22" t="s">
        <v>56</v>
      </c>
      <c r="C166" s="159"/>
      <c r="D166" s="159"/>
      <c r="E166" s="75"/>
    </row>
    <row r="167" spans="1:6">
      <c r="A167" s="35"/>
      <c r="B167" s="22" t="s">
        <v>57</v>
      </c>
      <c r="C167" s="159">
        <v>1</v>
      </c>
      <c r="D167" s="159" t="s">
        <v>41</v>
      </c>
      <c r="E167" s="75">
        <v>0</v>
      </c>
      <c r="F167" s="5">
        <f>E167*C167</f>
        <v>0</v>
      </c>
    </row>
    <row r="168" spans="1:6">
      <c r="A168" s="35"/>
      <c r="B168" s="22" t="s">
        <v>58</v>
      </c>
      <c r="C168" s="159">
        <v>2</v>
      </c>
      <c r="D168" s="159" t="s">
        <v>41</v>
      </c>
      <c r="E168" s="75">
        <v>0</v>
      </c>
      <c r="F168" s="5">
        <f>E168*C168</f>
        <v>0</v>
      </c>
    </row>
    <row r="169" spans="1:6">
      <c r="A169" s="36"/>
      <c r="B169" s="22"/>
      <c r="C169" s="159"/>
      <c r="D169" s="159"/>
      <c r="E169" s="75"/>
    </row>
    <row r="170" spans="1:6">
      <c r="A170" s="36"/>
      <c r="B170" s="22"/>
      <c r="C170" s="74"/>
      <c r="D170" s="74"/>
      <c r="E170" s="75"/>
    </row>
    <row r="171" spans="1:6" s="2" customFormat="1" ht="16.5" thickBot="1">
      <c r="A171" s="86" t="s">
        <v>66</v>
      </c>
      <c r="B171" s="68" t="s">
        <v>53</v>
      </c>
      <c r="C171" s="69" t="s">
        <v>22</v>
      </c>
      <c r="D171" s="69"/>
      <c r="E171" s="70"/>
      <c r="F171" s="16">
        <f>SUM(F160:F170)</f>
        <v>0</v>
      </c>
    </row>
    <row r="172" spans="1:6" ht="13.5" thickTop="1">
      <c r="A172" s="28"/>
      <c r="B172" s="22"/>
      <c r="C172" s="74"/>
      <c r="D172" s="74"/>
      <c r="E172" s="75"/>
    </row>
    <row r="173" spans="1:6">
      <c r="A173" s="28"/>
      <c r="B173" s="22"/>
      <c r="C173" s="74"/>
      <c r="D173" s="74"/>
      <c r="E173" s="75"/>
    </row>
    <row r="174" spans="1:6" ht="26.25">
      <c r="A174" s="86" t="s">
        <v>92</v>
      </c>
      <c r="B174" s="164" t="s">
        <v>39</v>
      </c>
      <c r="C174" s="72" t="s">
        <v>35</v>
      </c>
      <c r="D174" s="66" t="s">
        <v>31</v>
      </c>
      <c r="E174" s="165" t="s">
        <v>0</v>
      </c>
      <c r="F174" s="14" t="s">
        <v>22</v>
      </c>
    </row>
    <row r="175" spans="1:6">
      <c r="A175" s="28"/>
      <c r="B175" s="22"/>
      <c r="C175" s="74"/>
      <c r="D175" s="74"/>
      <c r="E175" s="75"/>
    </row>
    <row r="176" spans="1:6">
      <c r="A176" s="28"/>
      <c r="B176" s="22"/>
      <c r="C176" s="74"/>
      <c r="D176" s="74"/>
      <c r="E176" s="75"/>
    </row>
    <row r="177" spans="1:6">
      <c r="A177" s="28" t="s">
        <v>93</v>
      </c>
      <c r="B177" s="21" t="s">
        <v>59</v>
      </c>
      <c r="C177" s="159">
        <v>1</v>
      </c>
      <c r="D177" s="159" t="s">
        <v>65</v>
      </c>
      <c r="E177" s="75">
        <v>0</v>
      </c>
      <c r="F177" s="5">
        <f>E177*C177</f>
        <v>0</v>
      </c>
    </row>
    <row r="178" spans="1:6">
      <c r="A178" s="32"/>
      <c r="B178" s="24" t="s">
        <v>60</v>
      </c>
      <c r="C178" s="72"/>
      <c r="D178" s="72"/>
      <c r="E178" s="67"/>
      <c r="F178" s="4"/>
    </row>
    <row r="179" spans="1:6">
      <c r="A179" s="32"/>
      <c r="B179" s="22"/>
      <c r="C179" s="74"/>
      <c r="D179" s="74"/>
      <c r="E179" s="75"/>
    </row>
    <row r="180" spans="1:6" ht="16.5" thickBot="1">
      <c r="A180" s="86" t="s">
        <v>92</v>
      </c>
      <c r="B180" s="78" t="s">
        <v>39</v>
      </c>
      <c r="C180" s="69" t="s">
        <v>22</v>
      </c>
      <c r="D180" s="69"/>
      <c r="E180" s="70"/>
      <c r="F180" s="16">
        <f>SUM(F177:F179)</f>
        <v>0</v>
      </c>
    </row>
    <row r="181" spans="1:6" ht="13.5" thickTop="1">
      <c r="A181" s="28"/>
      <c r="B181" s="22"/>
      <c r="C181" s="74"/>
      <c r="D181" s="74"/>
      <c r="E181" s="75"/>
    </row>
    <row r="182" spans="1:6">
      <c r="A182" s="28"/>
      <c r="B182" s="22"/>
      <c r="C182" s="74"/>
      <c r="D182" s="74"/>
      <c r="E182" s="75"/>
    </row>
    <row r="183" spans="1:6">
      <c r="A183" s="28"/>
      <c r="B183" s="22"/>
      <c r="C183" s="74"/>
      <c r="D183" s="74"/>
      <c r="E183" s="75"/>
    </row>
    <row r="184" spans="1:6">
      <c r="A184" s="28"/>
      <c r="B184" s="22"/>
      <c r="C184" s="74"/>
      <c r="D184" s="74"/>
      <c r="E184" s="75"/>
    </row>
    <row r="185" spans="1:6">
      <c r="A185" s="28"/>
      <c r="B185" s="22"/>
      <c r="C185" s="74"/>
      <c r="D185" s="74"/>
      <c r="E185" s="75"/>
    </row>
    <row r="186" spans="1:6">
      <c r="A186" s="28"/>
      <c r="B186" s="7"/>
    </row>
    <row r="187" spans="1:6">
      <c r="A187" s="28"/>
      <c r="B187" s="7"/>
    </row>
    <row r="188" spans="1:6" ht="15.75">
      <c r="A188" s="28"/>
      <c r="B188" s="10" t="s">
        <v>7</v>
      </c>
      <c r="C188" s="37"/>
      <c r="D188" s="37"/>
    </row>
    <row r="189" spans="1:6">
      <c r="A189" s="28"/>
      <c r="B189" s="7"/>
    </row>
    <row r="190" spans="1:6">
      <c r="A190" s="28"/>
      <c r="B190" s="7"/>
    </row>
    <row r="191" spans="1:6">
      <c r="A191" s="28"/>
      <c r="B191" s="7"/>
    </row>
    <row r="192" spans="1:6">
      <c r="A192" s="28" t="s">
        <v>4</v>
      </c>
      <c r="B192" s="7" t="s">
        <v>9</v>
      </c>
      <c r="E192" s="8" t="s">
        <v>49</v>
      </c>
      <c r="F192" s="8">
        <f>F57</f>
        <v>0</v>
      </c>
    </row>
    <row r="193" spans="1:6">
      <c r="A193" s="28"/>
      <c r="B193" s="7" t="s">
        <v>61</v>
      </c>
      <c r="F193" s="8">
        <f>F83</f>
        <v>0</v>
      </c>
    </row>
    <row r="194" spans="1:6">
      <c r="A194" s="28"/>
      <c r="B194" s="7" t="s">
        <v>150</v>
      </c>
      <c r="F194" s="8">
        <f>F105</f>
        <v>0</v>
      </c>
    </row>
    <row r="195" spans="1:6">
      <c r="A195" s="28"/>
      <c r="B195" s="7" t="s">
        <v>40</v>
      </c>
      <c r="F195" s="8">
        <f>F135</f>
        <v>0</v>
      </c>
    </row>
    <row r="196" spans="1:6">
      <c r="A196" s="28"/>
      <c r="B196" s="11" t="s">
        <v>8</v>
      </c>
      <c r="C196" s="38"/>
      <c r="D196" s="38"/>
      <c r="E196" s="3"/>
      <c r="F196" s="3">
        <f>SUM(F192:F195)</f>
        <v>0</v>
      </c>
    </row>
    <row r="197" spans="1:6">
      <c r="A197" s="28"/>
      <c r="B197" s="7"/>
    </row>
    <row r="198" spans="1:6">
      <c r="A198" s="28"/>
      <c r="B198" s="7"/>
    </row>
    <row r="199" spans="1:6">
      <c r="A199" s="28" t="s">
        <v>5</v>
      </c>
      <c r="B199" s="12" t="s">
        <v>6</v>
      </c>
    </row>
    <row r="200" spans="1:6">
      <c r="A200" s="28"/>
      <c r="B200" s="7"/>
    </row>
    <row r="201" spans="1:6">
      <c r="A201" s="28"/>
      <c r="B201" s="7" t="s">
        <v>146</v>
      </c>
      <c r="F201" s="8">
        <f>F154</f>
        <v>0</v>
      </c>
    </row>
    <row r="202" spans="1:6">
      <c r="A202" s="28"/>
      <c r="B202" s="7" t="s">
        <v>187</v>
      </c>
      <c r="F202" s="8">
        <f>F171</f>
        <v>0</v>
      </c>
    </row>
    <row r="203" spans="1:6">
      <c r="A203" s="28"/>
      <c r="B203" s="97" t="s">
        <v>188</v>
      </c>
      <c r="C203" s="37"/>
      <c r="D203" s="37"/>
      <c r="E203" s="5"/>
      <c r="F203" s="5">
        <f>F180</f>
        <v>0</v>
      </c>
    </row>
    <row r="204" spans="1:6">
      <c r="A204" s="28"/>
      <c r="B204" s="98" t="s">
        <v>148</v>
      </c>
      <c r="C204" s="38"/>
      <c r="D204" s="38"/>
      <c r="E204" s="4"/>
      <c r="F204" s="3">
        <f>SUM(F201:F203)</f>
        <v>0</v>
      </c>
    </row>
    <row r="205" spans="1:6">
      <c r="A205" s="28"/>
      <c r="B205" s="97"/>
      <c r="C205" s="37"/>
      <c r="D205" s="37"/>
      <c r="E205" s="5"/>
      <c r="F205" s="5"/>
    </row>
    <row r="206" spans="1:6">
      <c r="A206" s="28"/>
      <c r="B206" s="97"/>
      <c r="C206" s="37"/>
      <c r="D206" s="37"/>
      <c r="E206" s="5"/>
      <c r="F206" s="5"/>
    </row>
    <row r="207" spans="1:6" ht="13.5" thickBot="1">
      <c r="A207" s="28"/>
      <c r="B207" s="19" t="s">
        <v>43</v>
      </c>
      <c r="C207" s="41"/>
      <c r="D207" s="41"/>
      <c r="E207" s="20"/>
      <c r="F207" s="20">
        <f>SUM(F196+F204)</f>
        <v>0</v>
      </c>
    </row>
    <row r="208" spans="1:6" ht="13.5" thickTop="1">
      <c r="A208" s="28"/>
      <c r="B208" s="7"/>
    </row>
    <row r="209" spans="1:6">
      <c r="A209" s="28"/>
      <c r="B209" s="7"/>
    </row>
    <row r="210" spans="1:6">
      <c r="A210" s="28"/>
      <c r="B210" s="7"/>
    </row>
    <row r="211" spans="1:6">
      <c r="A211" s="28"/>
      <c r="B211" s="7"/>
    </row>
    <row r="212" spans="1:6">
      <c r="A212" s="28"/>
      <c r="B212" s="7"/>
    </row>
    <row r="213" spans="1:6">
      <c r="A213" s="28"/>
      <c r="B213" s="7" t="s">
        <v>96</v>
      </c>
    </row>
    <row r="214" spans="1:6">
      <c r="A214" s="33"/>
      <c r="B214" s="9"/>
      <c r="C214" s="42"/>
      <c r="D214" s="42"/>
      <c r="E214" s="17"/>
      <c r="F214" s="17"/>
    </row>
    <row r="215" spans="1:6">
      <c r="A215" s="33"/>
      <c r="B215" s="9"/>
      <c r="C215" s="42"/>
      <c r="D215" s="42"/>
      <c r="E215" s="17"/>
      <c r="F215" s="17"/>
    </row>
    <row r="216" spans="1:6">
      <c r="A216" s="33"/>
      <c r="B216" s="9"/>
      <c r="C216" s="42"/>
      <c r="D216" s="42"/>
      <c r="E216" s="17"/>
      <c r="F216" s="17"/>
    </row>
    <row r="217" spans="1:6">
      <c r="A217" s="33"/>
      <c r="B217" s="9"/>
      <c r="C217" s="42"/>
      <c r="D217" s="42"/>
      <c r="E217" s="17"/>
      <c r="F217" s="17"/>
    </row>
    <row r="218" spans="1:6">
      <c r="A218" s="33"/>
      <c r="B218" s="9"/>
      <c r="C218" s="42"/>
      <c r="D218" s="42"/>
      <c r="E218" s="17"/>
      <c r="F218" s="17"/>
    </row>
    <row r="219" spans="1:6">
      <c r="A219" s="33"/>
      <c r="B219" s="9"/>
      <c r="C219" s="42"/>
      <c r="D219" s="42"/>
      <c r="E219" s="17"/>
      <c r="F219" s="17"/>
    </row>
    <row r="220" spans="1:6">
      <c r="A220" s="33"/>
      <c r="B220" s="9"/>
      <c r="C220" s="42"/>
      <c r="D220" s="42"/>
      <c r="E220" s="17"/>
      <c r="F220" s="17"/>
    </row>
    <row r="221" spans="1:6">
      <c r="A221" s="33"/>
      <c r="B221" s="9"/>
      <c r="C221" s="42"/>
      <c r="D221" s="42"/>
      <c r="E221" s="17"/>
      <c r="F221" s="17"/>
    </row>
    <row r="222" spans="1:6">
      <c r="A222" s="33"/>
      <c r="B222" s="9"/>
      <c r="C222" s="42"/>
      <c r="D222" s="42"/>
      <c r="E222" s="17"/>
      <c r="F222" s="17"/>
    </row>
    <row r="223" spans="1:6">
      <c r="A223" s="33"/>
      <c r="B223" s="9"/>
      <c r="C223" s="42"/>
      <c r="D223" s="42"/>
      <c r="E223" s="17"/>
      <c r="F223" s="17"/>
    </row>
  </sheetData>
  <phoneticPr fontId="0" type="noConversion"/>
  <printOptions horizontalCentered="1"/>
  <pageMargins left="0.78740157480314965" right="0.74803149606299213" top="0.9055118110236221" bottom="0.98425196850393704" header="0.51181102362204722" footer="0.51181102362204722"/>
  <pageSetup paperSize="9" scale="89" orientation="portrait" horizontalDpi="300" verticalDpi="300" r:id="rId1"/>
  <headerFooter alignWithMargins="0">
    <oddHeader>&amp;C&amp;8OBČINA ROGATEC</oddHeader>
    <oddFooter>&amp;L&amp;8IPING d.o.o.številka projekta 06-2008 &amp;C&amp;8UREDITEV PARKIRIŠČA
 PRI GASILSKEMDOMU DONAČKA GORA&amp;R&amp;8POPIS G+O DEL stran &amp;P</oddFooter>
  </headerFooter>
  <rowBreaks count="7" manualBreakCount="7">
    <brk id="39" max="16383" man="1"/>
    <brk id="58" max="16383" man="1"/>
    <brk id="84" max="16383" man="1"/>
    <brk id="106" max="16383" man="1"/>
    <brk id="136" max="16383" man="1"/>
    <brk id="157" max="16383" man="1"/>
    <brk id="185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view="pageLayout" zoomScaleSheetLayoutView="100" workbookViewId="0">
      <selection activeCell="F17" sqref="F17"/>
    </sheetView>
  </sheetViews>
  <sheetFormatPr defaultRowHeight="12.75"/>
  <cols>
    <col min="1" max="1" width="4.42578125" customWidth="1"/>
    <col min="2" max="2" width="43.5703125" customWidth="1"/>
    <col min="3" max="3" width="6.85546875" customWidth="1"/>
    <col min="4" max="4" width="9.42578125" customWidth="1"/>
    <col min="5" max="5" width="11.5703125" customWidth="1"/>
    <col min="6" max="6" width="16" customWidth="1"/>
  </cols>
  <sheetData>
    <row r="1" spans="1:6" ht="18">
      <c r="A1" s="48"/>
      <c r="B1" s="61"/>
      <c r="C1" s="40"/>
      <c r="D1" s="39"/>
      <c r="E1" s="50"/>
      <c r="F1" s="51"/>
    </row>
    <row r="2" spans="1:6" ht="18">
      <c r="A2" s="102"/>
      <c r="B2" s="93"/>
      <c r="C2" s="103"/>
      <c r="D2" s="104"/>
      <c r="E2" s="105"/>
      <c r="F2" s="106"/>
    </row>
    <row r="3" spans="1:6" ht="18">
      <c r="A3" s="102"/>
      <c r="B3" s="93"/>
      <c r="C3" s="103"/>
      <c r="D3" s="104"/>
      <c r="E3" s="105"/>
      <c r="F3" s="106"/>
    </row>
    <row r="4" spans="1:6">
      <c r="A4" s="107"/>
      <c r="B4" s="108"/>
      <c r="C4" s="107"/>
      <c r="D4" s="109"/>
      <c r="E4" s="107"/>
      <c r="F4" s="110"/>
    </row>
    <row r="5" spans="1:6">
      <c r="A5" s="107"/>
      <c r="B5" s="108"/>
      <c r="C5" s="107"/>
      <c r="D5" s="109"/>
      <c r="E5" s="107"/>
      <c r="F5" s="110"/>
    </row>
    <row r="6" spans="1:6" ht="18">
      <c r="A6" s="48"/>
      <c r="B6" s="111" t="s">
        <v>156</v>
      </c>
      <c r="C6" s="40"/>
      <c r="D6" s="39"/>
      <c r="E6" s="50"/>
      <c r="F6" s="51"/>
    </row>
    <row r="7" spans="1:6" ht="18" customHeight="1">
      <c r="A7" s="107"/>
      <c r="B7" s="173" t="s">
        <v>102</v>
      </c>
      <c r="C7" s="173"/>
      <c r="D7" s="173"/>
      <c r="E7" s="107"/>
      <c r="F7" s="110"/>
    </row>
    <row r="8" spans="1:6">
      <c r="A8" s="112"/>
      <c r="B8" s="113"/>
      <c r="C8" s="107"/>
      <c r="D8" s="109"/>
      <c r="E8" s="107"/>
      <c r="F8" s="114"/>
    </row>
    <row r="9" spans="1:6">
      <c r="A9" s="112"/>
      <c r="B9" s="113"/>
      <c r="C9" s="107"/>
      <c r="D9" s="109"/>
      <c r="E9" s="107"/>
      <c r="F9" s="114"/>
    </row>
    <row r="10" spans="1:6">
      <c r="A10" s="112"/>
      <c r="B10" s="115"/>
      <c r="C10" s="116"/>
      <c r="D10" s="117"/>
      <c r="E10" s="116"/>
      <c r="F10" s="118"/>
    </row>
    <row r="11" spans="1:6">
      <c r="A11" s="112"/>
      <c r="B11" s="113"/>
      <c r="C11" s="107"/>
      <c r="D11" s="109"/>
      <c r="E11" s="107"/>
      <c r="F11" s="114"/>
    </row>
    <row r="12" spans="1:6">
      <c r="A12" s="112"/>
      <c r="B12" s="113"/>
      <c r="C12" s="107"/>
      <c r="D12" s="109"/>
      <c r="E12" s="107"/>
      <c r="F12" s="114"/>
    </row>
    <row r="13" spans="1:6">
      <c r="A13" s="119"/>
      <c r="B13" s="120" t="s">
        <v>153</v>
      </c>
      <c r="C13" s="121"/>
      <c r="D13" s="122"/>
      <c r="E13" s="121"/>
      <c r="F13" s="123"/>
    </row>
    <row r="14" spans="1:6">
      <c r="A14" s="119"/>
      <c r="B14" s="120"/>
      <c r="C14" s="121"/>
      <c r="D14" s="122"/>
      <c r="E14" s="121"/>
      <c r="F14" s="123"/>
    </row>
    <row r="15" spans="1:6">
      <c r="A15" s="119"/>
      <c r="B15" s="124" t="s">
        <v>157</v>
      </c>
      <c r="C15" s="121"/>
      <c r="D15" s="122"/>
      <c r="E15" s="121"/>
      <c r="F15" s="125">
        <f>POPISI!F207</f>
        <v>0</v>
      </c>
    </row>
    <row r="16" spans="1:6">
      <c r="A16" s="119"/>
      <c r="B16" s="129" t="s">
        <v>154</v>
      </c>
      <c r="C16" s="126"/>
      <c r="D16" s="127"/>
      <c r="E16" s="126"/>
      <c r="F16" s="128">
        <f>F15*0.22</f>
        <v>0</v>
      </c>
    </row>
    <row r="17" spans="1:6" ht="13.5" thickBot="1">
      <c r="A17" s="119"/>
      <c r="B17" s="130" t="s">
        <v>155</v>
      </c>
      <c r="C17" s="131"/>
      <c r="D17" s="132"/>
      <c r="E17" s="131"/>
      <c r="F17" s="133">
        <f>F16+F15</f>
        <v>0</v>
      </c>
    </row>
    <row r="18" spans="1:6" ht="13.5" thickTop="1">
      <c r="A18" s="121"/>
      <c r="B18" s="134"/>
      <c r="C18" s="121"/>
      <c r="D18" s="122"/>
      <c r="E18" s="121"/>
      <c r="F18" s="135"/>
    </row>
    <row r="19" spans="1:6">
      <c r="A19" s="121"/>
      <c r="B19" s="134"/>
      <c r="C19" s="121"/>
      <c r="D19" s="122"/>
      <c r="E19" s="121"/>
      <c r="F19" s="135"/>
    </row>
    <row r="20" spans="1:6" ht="18">
      <c r="A20" s="102"/>
      <c r="B20" s="93"/>
      <c r="C20" s="103"/>
      <c r="D20" s="104"/>
      <c r="E20" s="105"/>
      <c r="F20" s="106"/>
    </row>
    <row r="21" spans="1:6" ht="18">
      <c r="A21" s="102"/>
      <c r="B21" s="93"/>
      <c r="C21" s="103"/>
      <c r="D21" s="104"/>
      <c r="E21" s="105"/>
      <c r="F21" s="106"/>
    </row>
    <row r="22" spans="1:6" ht="18">
      <c r="A22" s="102"/>
      <c r="B22" s="93"/>
      <c r="C22" s="103"/>
      <c r="D22" s="104"/>
      <c r="E22" s="105"/>
      <c r="F22" s="106"/>
    </row>
    <row r="23" spans="1:6" ht="18">
      <c r="A23" s="102"/>
      <c r="B23" s="93"/>
      <c r="C23" s="103"/>
      <c r="D23" s="104"/>
      <c r="E23" s="105"/>
      <c r="F23" s="106"/>
    </row>
    <row r="24" spans="1:6" ht="18">
      <c r="A24" s="102"/>
      <c r="B24" s="93"/>
      <c r="C24" s="103"/>
      <c r="D24" s="104"/>
      <c r="E24" s="105"/>
      <c r="F24" s="106"/>
    </row>
    <row r="25" spans="1:6" ht="18">
      <c r="A25" s="102"/>
      <c r="B25" s="93"/>
      <c r="C25" s="103"/>
      <c r="D25" s="104"/>
      <c r="E25" s="105"/>
      <c r="F25" s="106"/>
    </row>
    <row r="26" spans="1:6" ht="18">
      <c r="A26" s="102"/>
      <c r="B26" s="93"/>
      <c r="C26" s="103"/>
      <c r="D26" s="104"/>
      <c r="E26" s="105"/>
      <c r="F26" s="106"/>
    </row>
    <row r="27" spans="1:6" ht="18">
      <c r="A27" s="102"/>
      <c r="B27" s="93"/>
      <c r="C27" s="103"/>
      <c r="D27" s="104"/>
      <c r="E27" s="105"/>
      <c r="F27" s="106"/>
    </row>
  </sheetData>
  <mergeCells count="1">
    <mergeCell ref="B7:D7"/>
  </mergeCells>
  <pageMargins left="0.7" right="0.7" top="0.75" bottom="0.75" header="0.3" footer="0.3"/>
  <pageSetup paperSize="9" scale="97" orientation="portrait" r:id="rId1"/>
  <headerFooter>
    <oddHeader>&amp;C&amp;8OBČINA ROGATEC</oddHeader>
    <oddFooter xml:space="preserve">&amp;L&amp;8IPING d.o.o.številka projekta 06-2008 &amp;C&amp;8UREDITEV PARKIRIŠČA
 PRI GASILSKEMDOMU DONAČKA GORA&amp;R&amp;8POPIS G+O DEL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POPISI</vt:lpstr>
      <vt:lpstr>REKAPITULACIJA</vt:lpstr>
      <vt:lpstr>REKAPITULACIJA!Področje_tiskanja</vt:lpstr>
    </vt:vector>
  </TitlesOfParts>
  <Manager>Cvetka Faith udia</Manager>
  <Company>Projektivni biro 91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Projektivni biro 91 d.o.o.</dc:creator>
  <cp:lastModifiedBy>Suzana</cp:lastModifiedBy>
  <cp:lastPrinted>2018-07-04T12:32:01Z</cp:lastPrinted>
  <dcterms:created xsi:type="dcterms:W3CDTF">1998-03-23T12:32:07Z</dcterms:created>
  <dcterms:modified xsi:type="dcterms:W3CDTF">2018-07-06T07:21:25Z</dcterms:modified>
</cp:coreProperties>
</file>