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435" windowWidth="10710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Sheet1!$B$1:$H$117</definedName>
  </definedNames>
  <calcPr calcId="125725"/>
</workbook>
</file>

<file path=xl/calcChain.xml><?xml version="1.0" encoding="utf-8"?>
<calcChain xmlns="http://schemas.openxmlformats.org/spreadsheetml/2006/main">
  <c r="H44" i="1"/>
  <c r="H14" l="1"/>
  <c r="H70"/>
  <c r="H96"/>
  <c r="H98"/>
  <c r="H90"/>
  <c r="H92" s="1"/>
  <c r="H111" s="1"/>
  <c r="H84"/>
  <c r="H82"/>
  <c r="H80"/>
  <c r="H78"/>
  <c r="H68"/>
  <c r="H62"/>
  <c r="H60"/>
  <c r="H64"/>
  <c r="H72"/>
  <c r="H66"/>
  <c r="H58"/>
  <c r="H50"/>
  <c r="H52"/>
  <c r="H48"/>
  <c r="H40"/>
  <c r="H46"/>
  <c r="H42"/>
  <c r="H38"/>
  <c r="H36"/>
  <c r="H34"/>
  <c r="H30"/>
  <c r="H32"/>
  <c r="H28"/>
  <c r="F24"/>
  <c r="H24" s="1"/>
  <c r="H26"/>
  <c r="H22"/>
  <c r="H20"/>
  <c r="H12"/>
  <c r="H10"/>
  <c r="H8"/>
  <c r="H102" l="1"/>
  <c r="H112" s="1"/>
  <c r="H86"/>
  <c r="H110" s="1"/>
  <c r="H74"/>
  <c r="H109" s="1"/>
  <c r="H54"/>
  <c r="H108" s="1"/>
  <c r="H16"/>
  <c r="H107" s="1"/>
  <c r="H113" l="1"/>
  <c r="H115" s="1"/>
  <c r="H116" l="1"/>
  <c r="H117" s="1"/>
</calcChain>
</file>

<file path=xl/sharedStrings.xml><?xml version="1.0" encoding="utf-8"?>
<sst xmlns="http://schemas.openxmlformats.org/spreadsheetml/2006/main" count="162" uniqueCount="95">
  <si>
    <t>Plaz Log na LC 358 041</t>
  </si>
  <si>
    <t>Št.</t>
  </si>
  <si>
    <t>Šifra</t>
  </si>
  <si>
    <t>OPIS DELA</t>
  </si>
  <si>
    <t>Enota</t>
  </si>
  <si>
    <t>Količina</t>
  </si>
  <si>
    <t>Cena</t>
  </si>
  <si>
    <t>VREDNOST</t>
  </si>
  <si>
    <t>1.0</t>
  </si>
  <si>
    <t>PREDDELA</t>
  </si>
  <si>
    <t>Obnovitev in zavarovanje zakoličene trase</t>
  </si>
  <si>
    <t>km</t>
  </si>
  <si>
    <t>Postavitev in zavarovanje prečnih profilov</t>
  </si>
  <si>
    <t>3</t>
  </si>
  <si>
    <t>PREDDELA SKUPAJ:</t>
  </si>
  <si>
    <t>kos</t>
  </si>
  <si>
    <t>2.0</t>
  </si>
  <si>
    <t xml:space="preserve">KAMNITA ZLOŽBA </t>
  </si>
  <si>
    <t>1</t>
  </si>
  <si>
    <t>m3</t>
  </si>
  <si>
    <t>2</t>
  </si>
  <si>
    <t>4</t>
  </si>
  <si>
    <t>kg</t>
  </si>
  <si>
    <t>5</t>
  </si>
  <si>
    <t>m2</t>
  </si>
  <si>
    <t>6</t>
  </si>
  <si>
    <t>7</t>
  </si>
  <si>
    <t>8</t>
  </si>
  <si>
    <t>9</t>
  </si>
  <si>
    <t>Zasipanje in zbijanje z izkopanim materialom</t>
  </si>
  <si>
    <t>10</t>
  </si>
  <si>
    <t>m</t>
  </si>
  <si>
    <t>KAMNITA ZLOŽBA        SKUPAJ :</t>
  </si>
  <si>
    <r>
      <t>Strojni izkopi v zemljini III. in IV. kategorije, z upoštevanjem varovanja izkopa (45</t>
    </r>
    <r>
      <rPr>
        <sz val="10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</si>
  <si>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 xml:space="preserve">Dobava in vgradnja betona C20/25 in lomljenec 30-100 cm v razmerju  30:70 za izdelavo kamnite zložbe </t>
  </si>
  <si>
    <t>Dobava in vgradnja suhega betona C 12/15 za izdelavo betonske posteljice</t>
  </si>
  <si>
    <t>Dobava in vgradnja betona C20/25 za krilo kamnite zložbe</t>
  </si>
  <si>
    <t>Dobava in vgradnja betona C20/25 za temelj kamnite zložbe</t>
  </si>
  <si>
    <t>Opaž temelja, opaženje, razopaženje in čiščenje - enostranski opaž</t>
  </si>
  <si>
    <t>Opaž krila, opaženje, razopaženje in čiščenje - enostranski opaž</t>
  </si>
  <si>
    <t>Opaž venca, opaženje, razopaženje in čiščenje - enostranski opaž</t>
  </si>
  <si>
    <t>Dobava in vgradnja drenažnega zasipa ob kamniti zložbi ter pod muldo po celotni dolžini</t>
  </si>
  <si>
    <t>m'</t>
  </si>
  <si>
    <t>Dobava in vgradnja JVO (H2, W1) z vbetoniranimi sidrnimi ploščicami</t>
  </si>
  <si>
    <t>Nakladanje in prevoz izkopanega materiala iz deponije na gradbišče v razdalji 5 km</t>
  </si>
  <si>
    <t>4.0</t>
  </si>
  <si>
    <t>ODVODNJEVANJE</t>
  </si>
  <si>
    <t>Dobava cevi in izvedba odvoda vod s cevjo Ø 200 mm na posteljici z zasipom</t>
  </si>
  <si>
    <t>ODVODNJEVANJE  SKUPAJ:</t>
  </si>
  <si>
    <t>Dobava in vgradnja zbirnega jaška DN 80 globine 1.5 m - jašek - zakoličbena točka 20</t>
  </si>
  <si>
    <t>Dobava in vgradnja zbirnega jaška DN 80 globine 6.5 m - jašek - zakoličbena točka 21</t>
  </si>
  <si>
    <r>
      <t xml:space="preserve">Izvedba vzporedne drenaže </t>
    </r>
    <r>
      <rPr>
        <sz val="11"/>
        <color theme="1"/>
        <rFont val="Times New Roman"/>
        <family val="1"/>
        <charset val="238"/>
      </rPr>
      <t>Ø</t>
    </r>
    <r>
      <rPr>
        <sz val="11"/>
        <color theme="1"/>
        <rFont val="Calibri"/>
        <family val="2"/>
        <charset val="238"/>
      </rPr>
      <t xml:space="preserve"> 100 mm (raudrill) - na krilu kamnite zložbe</t>
    </r>
  </si>
  <si>
    <r>
      <t xml:space="preserve">Izvedba vzporedne drenaže </t>
    </r>
    <r>
      <rPr>
        <sz val="11"/>
        <color theme="1"/>
        <rFont val="Times New Roman"/>
        <family val="1"/>
        <charset val="238"/>
      </rPr>
      <t>Ø</t>
    </r>
    <r>
      <rPr>
        <sz val="11"/>
        <color theme="1"/>
        <rFont val="Calibri"/>
        <family val="2"/>
        <charset val="238"/>
      </rPr>
      <t xml:space="preserve"> 100 mm (raudrill) - pod muldo</t>
    </r>
  </si>
  <si>
    <r>
      <t xml:space="preserve">Dobava in vgradnja betonskega prepusta med jaškoma </t>
    </r>
    <r>
      <rPr>
        <sz val="11"/>
        <color theme="1"/>
        <rFont val="Times New Roman"/>
        <family val="1"/>
        <charset val="238"/>
      </rPr>
      <t>Ø</t>
    </r>
    <r>
      <rPr>
        <sz val="11"/>
        <color theme="1"/>
        <rFont val="Calibri"/>
        <family val="2"/>
        <charset val="238"/>
      </rPr>
      <t>400 mm</t>
    </r>
  </si>
  <si>
    <t>11</t>
  </si>
  <si>
    <t>12</t>
  </si>
  <si>
    <t>13</t>
  </si>
  <si>
    <t>14</t>
  </si>
  <si>
    <t>15</t>
  </si>
  <si>
    <t>16</t>
  </si>
  <si>
    <t>17</t>
  </si>
  <si>
    <t>5.0</t>
  </si>
  <si>
    <t>UREDITEV CESTE</t>
  </si>
  <si>
    <t>Izdelava asfaltne mulde širine 50 cm v plasti debeline kot na vozišču</t>
  </si>
  <si>
    <t>UREDITEV CESTE SKUPAJ</t>
  </si>
  <si>
    <t>Dobava in vgradnja tamponske posteljice D125 debeline 30cm (zmrzlinsko odporen kamniti material)</t>
  </si>
  <si>
    <t>6.0</t>
  </si>
  <si>
    <t>ZAKLJUČNA DELA</t>
  </si>
  <si>
    <t>Izravnava in urejanje poškodovanih površin, humuziranje in zatravitev ter ureditev obstoječih naklonov brežin</t>
  </si>
  <si>
    <t>ZAKLJUČNA DELA SKUPAJ</t>
  </si>
  <si>
    <t xml:space="preserve">REKAPITULACIJA  </t>
  </si>
  <si>
    <t>3.0</t>
  </si>
  <si>
    <t>TUJE STORITVE</t>
  </si>
  <si>
    <t>NEPREDVIDENA DELA 10%</t>
  </si>
  <si>
    <t>SKUPAJ :</t>
  </si>
  <si>
    <t>VSE SKUPAJ :</t>
  </si>
  <si>
    <t>Geomehanski nadzor</t>
  </si>
  <si>
    <t>ur</t>
  </si>
  <si>
    <t>TUJE STORITVE SKUPAJ:</t>
  </si>
  <si>
    <t>Projektantski nadzor</t>
  </si>
  <si>
    <t>DDV 22%</t>
  </si>
  <si>
    <r>
      <t xml:space="preserve">Dobava in vgradnja pokrova jaška </t>
    </r>
    <r>
      <rPr>
        <sz val="11"/>
        <color theme="1"/>
        <rFont val="Times New Roman"/>
        <family val="1"/>
        <charset val="238"/>
      </rPr>
      <t>Ø</t>
    </r>
    <r>
      <rPr>
        <sz val="11"/>
        <color theme="1"/>
        <rFont val="Calibri"/>
        <family val="2"/>
        <charset val="238"/>
      </rPr>
      <t>800 mm z odprtino za vtok iz mulde</t>
    </r>
  </si>
  <si>
    <t>Strojni izkopi v zemljini V in VI. kategorije z dletenjem</t>
  </si>
  <si>
    <r>
      <t xml:space="preserve">Dobava in vgradnja armature temelja, krila in venca do </t>
    </r>
    <r>
      <rPr>
        <sz val="11"/>
        <color theme="1"/>
        <rFont val="Times New Roman"/>
        <family val="1"/>
        <charset val="238"/>
      </rPr>
      <t>Ø12</t>
    </r>
  </si>
  <si>
    <r>
      <t xml:space="preserve">Dobava in vgradnja sidrne armature za krilo in venec </t>
    </r>
    <r>
      <rPr>
        <sz val="11"/>
        <color theme="1"/>
        <rFont val="Times New Roman"/>
        <family val="1"/>
        <charset val="238"/>
      </rPr>
      <t>Ø</t>
    </r>
    <r>
      <rPr>
        <sz val="11"/>
        <color theme="1"/>
        <rFont val="Calibri"/>
        <family val="2"/>
        <charset val="238"/>
      </rPr>
      <t>16 z krivljenjem in krajšanjem na gradbišču</t>
    </r>
  </si>
  <si>
    <t>Izvedba vzporedne drenaže Ø200 mm (raudrill) na - na temelju kamnite zložbe</t>
  </si>
  <si>
    <t>Dobava in vgradnja betona C25/30, XD3. XF4 za venec kamnite zložbe s pobranim robom z letvico 3x3 cm</t>
  </si>
  <si>
    <t>Nakladanje in prevoz na deponijo v razdalji 3 km</t>
  </si>
  <si>
    <t>Priprava dostopne poti v dolžini 50m z izkopom in odmetom materiala na stran (200m3) in gramozno utrditvijo povozne površine v širini 2,5 m globine 0,3 m (35m3)</t>
  </si>
  <si>
    <t>čiščenje in odvoz rahlega materiala (50m3) nad cesto pod naklonom 1:1 vključno z zatravitvijo brežine</t>
  </si>
  <si>
    <r>
      <t xml:space="preserve">Dobava in vgradnja tamponske posteljice D32 debeline 20cm s statičnim utrjevanjem do Evd </t>
    </r>
    <r>
      <rPr>
        <sz val="10"/>
        <rFont val="Calibri"/>
        <family val="2"/>
        <charset val="238"/>
      </rPr>
      <t xml:space="preserve">≥ </t>
    </r>
    <r>
      <rPr>
        <sz val="11"/>
        <color theme="1"/>
        <rFont val="Calibri"/>
        <family val="2"/>
        <charset val="238"/>
        <scheme val="minor"/>
      </rPr>
      <t>40MPa</t>
    </r>
  </si>
  <si>
    <t>7.0</t>
  </si>
  <si>
    <t>Dobava in vgradnja asfaltne prevleke, AC 22BASE B70/100 A4-6 cm, AC 11SURF B70/100 A4- 4cm</t>
  </si>
  <si>
    <t>Izdelava PID - rezerviran znesek</t>
  </si>
  <si>
    <t>POPIS DEL/PREDRAČUN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</si>
</sst>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rgb="FFFF0000"/>
      <name val="Arial CE"/>
      <family val="2"/>
      <charset val="238"/>
    </font>
    <font>
      <sz val="12"/>
      <color rgb="FFFF0000"/>
      <name val="Arial CE"/>
      <family val="2"/>
      <charset val="238"/>
    </font>
    <font>
      <sz val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justify" vertical="justify"/>
    </xf>
    <xf numFmtId="4" fontId="0" fillId="0" borderId="3" xfId="0" applyNumberFormat="1" applyBorder="1"/>
    <xf numFmtId="49" fontId="5" fillId="0" borderId="4" xfId="0" applyNumberFormat="1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49" fontId="5" fillId="0" borderId="5" xfId="0" applyNumberFormat="1" applyFont="1" applyBorder="1" applyAlignment="1">
      <alignment horizontal="left" vertical="top"/>
    </xf>
    <xf numFmtId="4" fontId="5" fillId="0" borderId="5" xfId="0" applyNumberFormat="1" applyFont="1" applyBorder="1"/>
    <xf numFmtId="4" fontId="5" fillId="0" borderId="6" xfId="0" applyNumberFormat="1" applyFont="1" applyBorder="1"/>
    <xf numFmtId="49" fontId="0" fillId="0" borderId="7" xfId="0" applyNumberForma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horizontal="justify" vertical="justify"/>
    </xf>
    <xf numFmtId="4" fontId="0" fillId="0" borderId="7" xfId="0" applyNumberFormat="1" applyBorder="1"/>
    <xf numFmtId="49" fontId="0" fillId="0" borderId="8" xfId="0" applyNumberFormat="1" applyBorder="1" applyAlignment="1">
      <alignment vertical="top"/>
    </xf>
    <xf numFmtId="49" fontId="0" fillId="0" borderId="8" xfId="0" applyNumberFormat="1" applyBorder="1" applyAlignment="1">
      <alignment horizontal="justify" vertical="justify"/>
    </xf>
    <xf numFmtId="4" fontId="0" fillId="0" borderId="8" xfId="0" applyNumberFormat="1" applyBorder="1"/>
    <xf numFmtId="49" fontId="4" fillId="0" borderId="8" xfId="0" applyNumberFormat="1" applyFont="1" applyBorder="1" applyAlignment="1">
      <alignment vertical="top"/>
    </xf>
    <xf numFmtId="49" fontId="4" fillId="0" borderId="8" xfId="0" applyNumberFormat="1" applyFont="1" applyBorder="1" applyAlignment="1">
      <alignment horizontal="justify" vertical="justify"/>
    </xf>
    <xf numFmtId="49" fontId="0" fillId="0" borderId="9" xfId="0" applyNumberFormat="1" applyBorder="1" applyAlignment="1">
      <alignment vertical="top"/>
    </xf>
    <xf numFmtId="49" fontId="0" fillId="0" borderId="9" xfId="0" applyNumberFormat="1" applyBorder="1" applyAlignment="1">
      <alignment horizontal="justify" vertical="justify"/>
    </xf>
    <xf numFmtId="4" fontId="0" fillId="0" borderId="9" xfId="0" applyNumberFormat="1" applyBorder="1"/>
    <xf numFmtId="49" fontId="0" fillId="0" borderId="10" xfId="0" applyNumberFormat="1" applyBorder="1" applyAlignment="1">
      <alignment vertical="top"/>
    </xf>
    <xf numFmtId="49" fontId="4" fillId="0" borderId="11" xfId="0" applyNumberFormat="1" applyFont="1" applyBorder="1" applyAlignment="1">
      <alignment vertical="top"/>
    </xf>
    <xf numFmtId="4" fontId="0" fillId="0" borderId="11" xfId="0" applyNumberFormat="1" applyBorder="1"/>
    <xf numFmtId="4" fontId="4" fillId="0" borderId="12" xfId="0" applyNumberFormat="1" applyFont="1" applyBorder="1"/>
    <xf numFmtId="49" fontId="0" fillId="0" borderId="8" xfId="0" applyNumberFormat="1" applyBorder="1" applyAlignment="1">
      <alignment horizontal="justify" vertical="justify" wrapText="1"/>
    </xf>
    <xf numFmtId="49" fontId="4" fillId="0" borderId="11" xfId="0" applyNumberFormat="1" applyFont="1" applyBorder="1" applyAlignment="1">
      <alignment horizontal="justify" vertical="justify" wrapText="1"/>
    </xf>
    <xf numFmtId="49" fontId="2" fillId="0" borderId="4" xfId="0" applyNumberFormat="1" applyFont="1" applyBorder="1" applyAlignment="1">
      <alignment vertical="top"/>
    </xf>
    <xf numFmtId="49" fontId="5" fillId="0" borderId="5" xfId="0" applyNumberFormat="1" applyFont="1" applyBorder="1" applyAlignment="1">
      <alignment horizontal="justify" vertical="justify"/>
    </xf>
    <xf numFmtId="4" fontId="6" fillId="0" borderId="5" xfId="0" applyNumberFormat="1" applyFont="1" applyBorder="1"/>
    <xf numFmtId="0" fontId="2" fillId="0" borderId="5" xfId="0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6" fillId="0" borderId="7" xfId="0" applyNumberFormat="1" applyFont="1" applyBorder="1"/>
    <xf numFmtId="0" fontId="0" fillId="0" borderId="13" xfId="0" applyBorder="1"/>
    <xf numFmtId="49" fontId="0" fillId="0" borderId="3" xfId="0" applyNumberFormat="1" applyBorder="1" applyAlignment="1">
      <alignment vertical="top"/>
    </xf>
    <xf numFmtId="49" fontId="0" fillId="0" borderId="3" xfId="0" applyNumberFormat="1" applyBorder="1" applyAlignment="1">
      <alignment horizontal="justify" vertical="justify"/>
    </xf>
    <xf numFmtId="49" fontId="4" fillId="0" borderId="10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horizontal="left" vertical="top"/>
    </xf>
    <xf numFmtId="4" fontId="4" fillId="0" borderId="11" xfId="0" applyNumberFormat="1" applyFont="1" applyBorder="1"/>
    <xf numFmtId="49" fontId="11" fillId="0" borderId="3" xfId="0" applyNumberFormat="1" applyFont="1" applyBorder="1" applyAlignment="1">
      <alignment vertical="top"/>
    </xf>
    <xf numFmtId="49" fontId="11" fillId="0" borderId="7" xfId="0" applyNumberFormat="1" applyFont="1" applyBorder="1" applyAlignment="1">
      <alignment vertical="top"/>
    </xf>
    <xf numFmtId="49" fontId="11" fillId="0" borderId="7" xfId="0" applyNumberFormat="1" applyFont="1" applyBorder="1" applyAlignment="1">
      <alignment horizontal="justify" vertical="justify"/>
    </xf>
    <xf numFmtId="4" fontId="11" fillId="0" borderId="7" xfId="0" applyNumberFormat="1" applyFont="1" applyBorder="1"/>
    <xf numFmtId="4" fontId="12" fillId="0" borderId="12" xfId="0" applyNumberFormat="1" applyFont="1" applyBorder="1"/>
    <xf numFmtId="49" fontId="4" fillId="0" borderId="14" xfId="0" applyNumberFormat="1" applyFont="1" applyBorder="1" applyAlignment="1">
      <alignment vertical="top"/>
    </xf>
    <xf numFmtId="0" fontId="4" fillId="0" borderId="14" xfId="0" applyFont="1" applyBorder="1"/>
    <xf numFmtId="4" fontId="4" fillId="0" borderId="14" xfId="0" applyNumberFormat="1" applyFont="1" applyBorder="1"/>
    <xf numFmtId="4" fontId="4" fillId="0" borderId="0" xfId="0" applyNumberFormat="1" applyFont="1" applyBorder="1"/>
    <xf numFmtId="49" fontId="4" fillId="0" borderId="3" xfId="0" applyNumberFormat="1" applyFont="1" applyBorder="1" applyAlignment="1">
      <alignment vertical="top"/>
    </xf>
    <xf numFmtId="0" fontId="0" fillId="0" borderId="0" xfId="0" applyBorder="1"/>
    <xf numFmtId="49" fontId="0" fillId="0" borderId="15" xfId="0" applyNumberFormat="1" applyBorder="1" applyAlignment="1">
      <alignment horizontal="justify" vertical="justify"/>
    </xf>
    <xf numFmtId="0" fontId="1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" fontId="0" fillId="0" borderId="20" xfId="0" applyNumberFormat="1" applyBorder="1"/>
    <xf numFmtId="0" fontId="0" fillId="0" borderId="21" xfId="0" applyBorder="1"/>
    <xf numFmtId="0" fontId="0" fillId="0" borderId="15" xfId="0" applyBorder="1"/>
    <xf numFmtId="4" fontId="0" fillId="0" borderId="22" xfId="0" applyNumberFormat="1" applyBorder="1"/>
    <xf numFmtId="164" fontId="0" fillId="0" borderId="21" xfId="0" applyNumberFormat="1" applyBorder="1" applyAlignment="1">
      <alignment horizontal="left"/>
    </xf>
    <xf numFmtId="0" fontId="0" fillId="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23" xfId="0" applyBorder="1"/>
    <xf numFmtId="49" fontId="0" fillId="0" borderId="16" xfId="0" applyNumberForma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/>
    <xf numFmtId="0" fontId="5" fillId="0" borderId="27" xfId="0" applyFont="1" applyBorder="1"/>
    <xf numFmtId="4" fontId="5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/>
    <xf numFmtId="4" fontId="5" fillId="0" borderId="31" xfId="0" applyNumberFormat="1" applyFont="1" applyBorder="1"/>
    <xf numFmtId="0" fontId="1" fillId="2" borderId="32" xfId="0" applyFont="1" applyFill="1" applyBorder="1"/>
    <xf numFmtId="0" fontId="1" fillId="2" borderId="16" xfId="0" applyFont="1" applyFill="1" applyBorder="1" applyProtection="1">
      <protection hidden="1"/>
    </xf>
    <xf numFmtId="0" fontId="1" fillId="2" borderId="16" xfId="0" applyFont="1" applyFill="1" applyBorder="1"/>
    <xf numFmtId="4" fontId="5" fillId="2" borderId="33" xfId="0" applyNumberFormat="1" applyFont="1" applyFill="1" applyBorder="1"/>
    <xf numFmtId="49" fontId="0" fillId="0" borderId="0" xfId="0" applyNumberForma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" fontId="0" fillId="0" borderId="0" xfId="0" applyNumberFormat="1" applyBorder="1"/>
    <xf numFmtId="4" fontId="12" fillId="0" borderId="0" xfId="0" applyNumberFormat="1" applyFont="1" applyBorder="1"/>
    <xf numFmtId="49" fontId="5" fillId="0" borderId="7" xfId="0" applyNumberFormat="1" applyFont="1" applyBorder="1" applyAlignment="1">
      <alignment vertical="top"/>
    </xf>
    <xf numFmtId="49" fontId="5" fillId="0" borderId="7" xfId="0" applyNumberFormat="1" applyFont="1" applyBorder="1" applyAlignment="1">
      <alignment horizontal="justify" vertical="justify"/>
    </xf>
    <xf numFmtId="4" fontId="5" fillId="0" borderId="7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13" fillId="0" borderId="34" xfId="0" applyFont="1" applyBorder="1" applyAlignment="1">
      <alignment horizontal="centerContinuous"/>
    </xf>
    <xf numFmtId="49" fontId="0" fillId="0" borderId="9" xfId="0" applyNumberFormat="1" applyBorder="1" applyAlignment="1">
      <alignment horizontal="justify" vertical="justify" wrapText="1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17"/>
  <sheetViews>
    <sheetView tabSelected="1" topLeftCell="A91" workbookViewId="0">
      <selection activeCell="B2" sqref="B2:H2"/>
    </sheetView>
  </sheetViews>
  <sheetFormatPr defaultRowHeight="15"/>
  <cols>
    <col min="2" max="2" width="4.5703125" customWidth="1"/>
    <col min="3" max="3" width="7.42578125" customWidth="1"/>
    <col min="4" max="4" width="24.85546875" customWidth="1"/>
    <col min="5" max="5" width="6.28515625" customWidth="1"/>
    <col min="6" max="6" width="9.5703125" customWidth="1"/>
    <col min="7" max="7" width="13.140625" customWidth="1"/>
    <col min="8" max="8" width="13.28515625" customWidth="1"/>
  </cols>
  <sheetData>
    <row r="1" spans="2:8" ht="18">
      <c r="B1" s="94" t="s">
        <v>94</v>
      </c>
      <c r="C1" s="94"/>
      <c r="D1" s="94"/>
      <c r="E1" s="94"/>
      <c r="F1" s="94"/>
      <c r="G1" s="94"/>
      <c r="H1" s="94"/>
    </row>
    <row r="2" spans="2:8" ht="15.6" customHeight="1">
      <c r="B2" s="95" t="s">
        <v>0</v>
      </c>
      <c r="C2" s="95"/>
      <c r="D2" s="95"/>
      <c r="E2" s="95"/>
      <c r="F2" s="95"/>
      <c r="G2" s="95"/>
      <c r="H2" s="95"/>
    </row>
    <row r="4" spans="2:8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2:8" ht="15.75" thickBot="1">
      <c r="B5" s="2"/>
      <c r="C5" s="3"/>
      <c r="D5" s="4"/>
      <c r="E5" s="5"/>
      <c r="F5" s="5"/>
      <c r="G5" s="5"/>
      <c r="H5" s="5"/>
    </row>
    <row r="6" spans="2:8" ht="17.25" thickTop="1" thickBot="1">
      <c r="B6" s="6"/>
      <c r="C6" s="7" t="s">
        <v>8</v>
      </c>
      <c r="D6" s="8" t="s">
        <v>9</v>
      </c>
      <c r="E6" s="9"/>
      <c r="F6" s="9"/>
      <c r="G6" s="9"/>
      <c r="H6" s="10"/>
    </row>
    <row r="7" spans="2:8" ht="15.75" thickTop="1">
      <c r="B7" s="11"/>
      <c r="C7" s="12"/>
      <c r="D7" s="13"/>
      <c r="E7" s="14"/>
      <c r="F7" s="14"/>
      <c r="G7" s="14"/>
      <c r="H7" s="14"/>
    </row>
    <row r="8" spans="2:8" ht="30">
      <c r="B8" s="15" t="s">
        <v>18</v>
      </c>
      <c r="C8" s="15"/>
      <c r="D8" s="27" t="s">
        <v>10</v>
      </c>
      <c r="E8" s="17" t="s">
        <v>11</v>
      </c>
      <c r="F8" s="17">
        <v>0.1</v>
      </c>
      <c r="G8" s="17"/>
      <c r="H8" s="17">
        <f>F8*G8</f>
        <v>0</v>
      </c>
    </row>
    <row r="9" spans="2:8">
      <c r="B9" s="15"/>
      <c r="C9" s="18"/>
      <c r="D9" s="19"/>
      <c r="E9" s="17"/>
      <c r="F9" s="17"/>
      <c r="G9" s="17"/>
      <c r="H9" s="17"/>
    </row>
    <row r="10" spans="2:8" ht="30">
      <c r="B10" s="15" t="s">
        <v>20</v>
      </c>
      <c r="C10" s="15"/>
      <c r="D10" s="27" t="s">
        <v>12</v>
      </c>
      <c r="E10" s="17" t="s">
        <v>15</v>
      </c>
      <c r="F10" s="17">
        <v>6</v>
      </c>
      <c r="G10" s="17"/>
      <c r="H10" s="17">
        <f>F10*G10</f>
        <v>0</v>
      </c>
    </row>
    <row r="11" spans="2:8">
      <c r="B11" s="15"/>
      <c r="C11" s="18"/>
      <c r="D11" s="19"/>
      <c r="E11" s="17"/>
      <c r="F11" s="17"/>
      <c r="G11" s="17"/>
      <c r="H11" s="17"/>
    </row>
    <row r="12" spans="2:8" ht="105">
      <c r="B12" s="15" t="s">
        <v>13</v>
      </c>
      <c r="C12" s="15"/>
      <c r="D12" s="27" t="s">
        <v>88</v>
      </c>
      <c r="E12" s="17" t="s">
        <v>42</v>
      </c>
      <c r="F12" s="17">
        <v>50</v>
      </c>
      <c r="G12" s="17"/>
      <c r="H12" s="17">
        <f>F12*G12</f>
        <v>0</v>
      </c>
    </row>
    <row r="13" spans="2:8">
      <c r="B13" s="20"/>
      <c r="C13" s="20"/>
      <c r="D13" s="92"/>
      <c r="E13" s="22"/>
      <c r="F13" s="22"/>
      <c r="G13" s="22"/>
      <c r="H13" s="17"/>
    </row>
    <row r="14" spans="2:8" ht="75">
      <c r="B14" s="20" t="s">
        <v>21</v>
      </c>
      <c r="C14" s="20"/>
      <c r="D14" s="92" t="s">
        <v>89</v>
      </c>
      <c r="E14" s="22" t="s">
        <v>24</v>
      </c>
      <c r="F14" s="22">
        <v>300</v>
      </c>
      <c r="G14" s="22"/>
      <c r="H14" s="17">
        <f t="shared" ref="H14" si="0">F14*G14</f>
        <v>0</v>
      </c>
    </row>
    <row r="15" spans="2:8" ht="15.75" thickBot="1">
      <c r="B15" s="20"/>
      <c r="C15" s="20"/>
      <c r="D15" s="21"/>
      <c r="E15" s="22"/>
      <c r="F15" s="22"/>
      <c r="G15" s="22"/>
      <c r="H15" s="22"/>
    </row>
    <row r="16" spans="2:8" ht="15.75" thickBot="1">
      <c r="B16" s="23"/>
      <c r="C16" s="24" t="s">
        <v>8</v>
      </c>
      <c r="D16" s="28" t="s">
        <v>14</v>
      </c>
      <c r="E16" s="25"/>
      <c r="F16" s="25"/>
      <c r="G16" s="25"/>
      <c r="H16" s="26">
        <f>SUM(H8:H15)</f>
        <v>0</v>
      </c>
    </row>
    <row r="17" spans="2:11" ht="15.75" thickBot="1"/>
    <row r="18" spans="2:11" ht="17.25" thickTop="1" thickBot="1">
      <c r="B18" s="29"/>
      <c r="C18" s="7" t="s">
        <v>16</v>
      </c>
      <c r="D18" s="30" t="s">
        <v>17</v>
      </c>
      <c r="E18" s="31"/>
      <c r="F18" s="32"/>
      <c r="G18" s="33"/>
      <c r="H18" s="34"/>
      <c r="K18" s="93"/>
    </row>
    <row r="19" spans="2:11" ht="15.75" thickTop="1">
      <c r="B19" s="11"/>
      <c r="C19" s="12"/>
      <c r="D19" s="13"/>
      <c r="E19" s="35"/>
      <c r="F19" s="36"/>
      <c r="G19" s="35"/>
      <c r="H19" s="35"/>
    </row>
    <row r="20" spans="2:11" ht="60">
      <c r="B20" s="15" t="s">
        <v>18</v>
      </c>
      <c r="C20" s="15"/>
      <c r="D20" s="27" t="s">
        <v>33</v>
      </c>
      <c r="E20" s="17" t="s">
        <v>19</v>
      </c>
      <c r="F20" s="17">
        <v>1235</v>
      </c>
      <c r="G20" s="17"/>
      <c r="H20" s="17">
        <f>F20*G20</f>
        <v>0</v>
      </c>
    </row>
    <row r="21" spans="2:11">
      <c r="B21" s="15"/>
      <c r="C21" s="15"/>
      <c r="D21" s="16"/>
      <c r="E21" s="17"/>
      <c r="F21" s="17"/>
      <c r="G21" s="17"/>
      <c r="H21" s="17"/>
    </row>
    <row r="22" spans="2:11" ht="45">
      <c r="B22" s="15" t="s">
        <v>20</v>
      </c>
      <c r="C22" s="15"/>
      <c r="D22" s="16" t="s">
        <v>82</v>
      </c>
      <c r="E22" s="17" t="s">
        <v>19</v>
      </c>
      <c r="F22" s="17">
        <v>245</v>
      </c>
      <c r="G22" s="17"/>
      <c r="H22" s="17">
        <f>F22*G22</f>
        <v>0</v>
      </c>
      <c r="J22" s="93"/>
    </row>
    <row r="23" spans="2:11">
      <c r="B23" s="15"/>
      <c r="C23" s="15"/>
      <c r="D23" s="16"/>
      <c r="E23" s="17"/>
      <c r="F23" s="17"/>
      <c r="G23" s="17"/>
      <c r="H23" s="17"/>
    </row>
    <row r="24" spans="2:11" ht="30">
      <c r="B24" s="15" t="s">
        <v>13</v>
      </c>
      <c r="C24" s="15"/>
      <c r="D24" s="16" t="s">
        <v>87</v>
      </c>
      <c r="E24" s="17" t="s">
        <v>19</v>
      </c>
      <c r="F24" s="17">
        <f>F20+F22</f>
        <v>1480</v>
      </c>
      <c r="G24" s="17"/>
      <c r="H24" s="17">
        <f t="shared" ref="H24" si="1">F24*G24</f>
        <v>0</v>
      </c>
    </row>
    <row r="25" spans="2:11">
      <c r="B25" s="15"/>
      <c r="C25" s="15"/>
      <c r="D25" s="16"/>
      <c r="E25" s="17"/>
      <c r="F25" s="17"/>
      <c r="G25" s="17"/>
      <c r="H25" s="17"/>
    </row>
    <row r="26" spans="2:11" ht="60">
      <c r="B26" s="15" t="s">
        <v>21</v>
      </c>
      <c r="C26" s="15"/>
      <c r="D26" s="16" t="s">
        <v>34</v>
      </c>
      <c r="E26" s="17" t="s">
        <v>19</v>
      </c>
      <c r="F26" s="17">
        <v>175</v>
      </c>
      <c r="G26" s="17"/>
      <c r="H26" s="17">
        <f>F26*G26</f>
        <v>0</v>
      </c>
    </row>
    <row r="27" spans="2:11">
      <c r="B27" s="15"/>
      <c r="C27" s="15"/>
      <c r="D27" s="16"/>
      <c r="E27" s="17"/>
      <c r="F27" s="17"/>
      <c r="G27" s="17"/>
      <c r="H27" s="17"/>
    </row>
    <row r="28" spans="2:11" ht="45">
      <c r="B28" s="15" t="s">
        <v>23</v>
      </c>
      <c r="C28" s="15"/>
      <c r="D28" s="16" t="s">
        <v>35</v>
      </c>
      <c r="E28" s="17" t="s">
        <v>19</v>
      </c>
      <c r="F28" s="17">
        <v>13</v>
      </c>
      <c r="G28" s="17"/>
      <c r="H28" s="17">
        <f t="shared" ref="H28:H40" si="2">F28*G28</f>
        <v>0</v>
      </c>
    </row>
    <row r="29" spans="2:11">
      <c r="B29" s="15"/>
      <c r="C29" s="15"/>
      <c r="D29" s="16"/>
      <c r="E29" s="17"/>
      <c r="F29" s="17"/>
      <c r="G29" s="17"/>
      <c r="H29" s="17"/>
    </row>
    <row r="30" spans="2:11" ht="45">
      <c r="B30" s="15" t="s">
        <v>25</v>
      </c>
      <c r="C30" s="15"/>
      <c r="D30" s="16" t="s">
        <v>37</v>
      </c>
      <c r="E30" s="17" t="s">
        <v>19</v>
      </c>
      <c r="F30" s="17">
        <v>27</v>
      </c>
      <c r="G30" s="17"/>
      <c r="H30" s="17">
        <f t="shared" si="2"/>
        <v>0</v>
      </c>
    </row>
    <row r="31" spans="2:11">
      <c r="B31" s="15"/>
      <c r="C31" s="15"/>
      <c r="D31" s="16"/>
      <c r="E31" s="17"/>
      <c r="F31" s="17"/>
      <c r="G31" s="17"/>
      <c r="H31" s="17"/>
    </row>
    <row r="32" spans="2:11" ht="45">
      <c r="B32" s="15" t="s">
        <v>26</v>
      </c>
      <c r="C32" s="15"/>
      <c r="D32" s="16" t="s">
        <v>36</v>
      </c>
      <c r="E32" s="17" t="s">
        <v>19</v>
      </c>
      <c r="F32" s="17">
        <v>29</v>
      </c>
      <c r="G32" s="17"/>
      <c r="H32" s="17">
        <f t="shared" si="2"/>
        <v>0</v>
      </c>
    </row>
    <row r="33" spans="2:8">
      <c r="B33" s="15"/>
      <c r="C33" s="15"/>
      <c r="D33" s="16"/>
      <c r="E33" s="17"/>
      <c r="F33" s="17"/>
      <c r="G33" s="17"/>
      <c r="H33" s="17"/>
    </row>
    <row r="34" spans="2:8" ht="75">
      <c r="B34" s="15" t="s">
        <v>27</v>
      </c>
      <c r="C34" s="15"/>
      <c r="D34" s="16" t="s">
        <v>86</v>
      </c>
      <c r="E34" s="17" t="s">
        <v>19</v>
      </c>
      <c r="F34" s="17">
        <v>40</v>
      </c>
      <c r="G34" s="17"/>
      <c r="H34" s="17">
        <f t="shared" si="2"/>
        <v>0</v>
      </c>
    </row>
    <row r="35" spans="2:8">
      <c r="B35" s="15"/>
      <c r="C35" s="15"/>
      <c r="D35" s="16"/>
      <c r="E35" s="17"/>
      <c r="F35" s="17"/>
      <c r="G35" s="17"/>
      <c r="H35" s="17"/>
    </row>
    <row r="36" spans="2:8" ht="45">
      <c r="B36" s="15" t="s">
        <v>28</v>
      </c>
      <c r="C36" s="15"/>
      <c r="D36" s="16" t="s">
        <v>38</v>
      </c>
      <c r="E36" s="17" t="s">
        <v>24</v>
      </c>
      <c r="F36" s="17">
        <v>29</v>
      </c>
      <c r="G36" s="17"/>
      <c r="H36" s="17">
        <f t="shared" si="2"/>
        <v>0</v>
      </c>
    </row>
    <row r="37" spans="2:8">
      <c r="B37" s="15"/>
      <c r="C37" s="15"/>
      <c r="D37" s="16"/>
      <c r="E37" s="17"/>
      <c r="F37" s="17"/>
      <c r="G37" s="17"/>
      <c r="H37" s="17"/>
    </row>
    <row r="38" spans="2:8" ht="45">
      <c r="B38" s="15" t="s">
        <v>30</v>
      </c>
      <c r="C38" s="15"/>
      <c r="D38" s="16" t="s">
        <v>39</v>
      </c>
      <c r="E38" s="17" t="s">
        <v>24</v>
      </c>
      <c r="F38" s="17">
        <v>23</v>
      </c>
      <c r="G38" s="17"/>
      <c r="H38" s="17">
        <f t="shared" si="2"/>
        <v>0</v>
      </c>
    </row>
    <row r="39" spans="2:8">
      <c r="B39" s="15"/>
      <c r="C39" s="15"/>
      <c r="D39" s="16"/>
      <c r="E39" s="17"/>
      <c r="F39" s="17"/>
      <c r="G39" s="17"/>
      <c r="H39" s="17"/>
    </row>
    <row r="40" spans="2:8" ht="45">
      <c r="B40" s="15" t="s">
        <v>54</v>
      </c>
      <c r="C40" s="15"/>
      <c r="D40" s="16" t="s">
        <v>40</v>
      </c>
      <c r="E40" s="17" t="s">
        <v>24</v>
      </c>
      <c r="F40" s="17">
        <v>28</v>
      </c>
      <c r="G40" s="17"/>
      <c r="H40" s="17">
        <f t="shared" si="2"/>
        <v>0</v>
      </c>
    </row>
    <row r="41" spans="2:8">
      <c r="B41" s="15"/>
      <c r="C41" s="15"/>
      <c r="D41" s="16"/>
      <c r="E41" s="17"/>
      <c r="F41" s="17"/>
      <c r="G41" s="17"/>
      <c r="H41" s="17"/>
    </row>
    <row r="42" spans="2:8" ht="45">
      <c r="B42" s="15" t="s">
        <v>55</v>
      </c>
      <c r="C42" s="15"/>
      <c r="D42" s="27" t="s">
        <v>83</v>
      </c>
      <c r="E42" s="17" t="s">
        <v>22</v>
      </c>
      <c r="F42" s="17">
        <v>3406.7</v>
      </c>
      <c r="G42" s="17"/>
      <c r="H42" s="17">
        <f>F42*G42</f>
        <v>0</v>
      </c>
    </row>
    <row r="43" spans="2:8">
      <c r="B43" s="15"/>
      <c r="C43" s="15"/>
      <c r="D43" s="27"/>
      <c r="E43" s="17"/>
      <c r="F43" s="17"/>
      <c r="G43" s="17"/>
      <c r="H43" s="17"/>
    </row>
    <row r="44" spans="2:8" ht="60">
      <c r="B44" s="15" t="s">
        <v>56</v>
      </c>
      <c r="C44" s="15"/>
      <c r="D44" s="27" t="s">
        <v>84</v>
      </c>
      <c r="E44" s="17" t="s">
        <v>22</v>
      </c>
      <c r="F44" s="17">
        <v>1050.3</v>
      </c>
      <c r="G44" s="17"/>
      <c r="H44" s="17">
        <f t="shared" ref="H44" si="3">F44*G44</f>
        <v>0</v>
      </c>
    </row>
    <row r="45" spans="2:8">
      <c r="B45" s="15"/>
      <c r="C45" s="15"/>
      <c r="D45" s="16"/>
      <c r="E45" s="17"/>
      <c r="F45" s="17"/>
      <c r="G45" s="17"/>
      <c r="H45" s="17"/>
    </row>
    <row r="46" spans="2:8" ht="60">
      <c r="B46" s="15" t="s">
        <v>57</v>
      </c>
      <c r="C46" s="15"/>
      <c r="D46" s="16" t="s">
        <v>41</v>
      </c>
      <c r="E46" s="17" t="s">
        <v>19</v>
      </c>
      <c r="F46" s="17">
        <v>65</v>
      </c>
      <c r="G46" s="17"/>
      <c r="H46" s="17">
        <f t="shared" ref="H46" si="4">F46*G46</f>
        <v>0</v>
      </c>
    </row>
    <row r="47" spans="2:8">
      <c r="B47" s="15"/>
      <c r="C47" s="15"/>
      <c r="D47" s="16"/>
      <c r="E47" s="17"/>
      <c r="F47" s="17"/>
      <c r="G47" s="17"/>
      <c r="H47" s="17"/>
    </row>
    <row r="48" spans="2:8" ht="45">
      <c r="B48" s="15" t="s">
        <v>58</v>
      </c>
      <c r="C48" s="15"/>
      <c r="D48" s="16" t="s">
        <v>43</v>
      </c>
      <c r="E48" s="17" t="s">
        <v>42</v>
      </c>
      <c r="F48" s="17">
        <v>36</v>
      </c>
      <c r="G48" s="17"/>
      <c r="H48" s="17">
        <f>F48*G48</f>
        <v>0</v>
      </c>
    </row>
    <row r="49" spans="2:8">
      <c r="B49" s="15"/>
      <c r="C49" s="15"/>
      <c r="D49" s="16"/>
      <c r="E49" s="17"/>
      <c r="F49" s="5"/>
      <c r="G49" s="17"/>
      <c r="H49" s="17"/>
    </row>
    <row r="50" spans="2:8" ht="60">
      <c r="B50" s="15" t="s">
        <v>59</v>
      </c>
      <c r="C50" s="15"/>
      <c r="D50" s="16" t="s">
        <v>44</v>
      </c>
      <c r="E50" s="17" t="s">
        <v>19</v>
      </c>
      <c r="F50" s="5">
        <v>500</v>
      </c>
      <c r="G50" s="17"/>
      <c r="H50" s="17">
        <f t="shared" ref="H50:H52" si="5">F50*G50</f>
        <v>0</v>
      </c>
    </row>
    <row r="51" spans="2:8">
      <c r="B51" s="15"/>
      <c r="C51" s="15"/>
      <c r="D51" s="16"/>
      <c r="E51" s="17"/>
      <c r="F51" s="5"/>
      <c r="G51" s="17"/>
      <c r="H51" s="17"/>
    </row>
    <row r="52" spans="2:8" ht="30">
      <c r="B52" s="15" t="s">
        <v>60</v>
      </c>
      <c r="C52" s="15"/>
      <c r="D52" s="16" t="s">
        <v>29</v>
      </c>
      <c r="E52" s="17" t="s">
        <v>19</v>
      </c>
      <c r="F52" s="5">
        <v>500</v>
      </c>
      <c r="G52" s="17"/>
      <c r="H52" s="17">
        <f t="shared" si="5"/>
        <v>0</v>
      </c>
    </row>
    <row r="53" spans="2:8" ht="15.75" thickBot="1">
      <c r="B53" s="15"/>
      <c r="C53" s="15"/>
      <c r="D53" s="16"/>
      <c r="E53" s="17"/>
      <c r="F53" s="17"/>
      <c r="G53" s="17"/>
      <c r="H53" s="17"/>
    </row>
    <row r="54" spans="2:8" ht="15.75" thickBot="1">
      <c r="B54" s="39"/>
      <c r="C54" s="24" t="s">
        <v>16</v>
      </c>
      <c r="D54" s="40" t="s">
        <v>32</v>
      </c>
      <c r="E54" s="41"/>
      <c r="F54" s="41"/>
      <c r="G54" s="41"/>
      <c r="H54" s="26">
        <f>SUM(H20:H53)</f>
        <v>0</v>
      </c>
    </row>
    <row r="55" spans="2:8" ht="15.75" thickBot="1"/>
    <row r="56" spans="2:8" ht="17.25" thickTop="1" thickBot="1">
      <c r="B56" s="6"/>
      <c r="C56" s="7" t="s">
        <v>71</v>
      </c>
      <c r="D56" s="8" t="s">
        <v>46</v>
      </c>
      <c r="E56" s="9"/>
      <c r="F56" s="9"/>
      <c r="G56" s="9"/>
      <c r="H56" s="10"/>
    </row>
    <row r="57" spans="2:8" ht="15.75" thickTop="1">
      <c r="B57" s="42"/>
      <c r="C57" s="43"/>
      <c r="D57" s="44"/>
      <c r="E57" s="45"/>
      <c r="F57" s="45"/>
      <c r="G57" s="45"/>
      <c r="H57" s="45"/>
    </row>
    <row r="58" spans="2:8" ht="60">
      <c r="B58" s="37" t="s">
        <v>18</v>
      </c>
      <c r="C58" s="15"/>
      <c r="D58" s="16" t="s">
        <v>85</v>
      </c>
      <c r="E58" s="17" t="s">
        <v>31</v>
      </c>
      <c r="F58" s="17">
        <v>35.5</v>
      </c>
      <c r="G58" s="17"/>
      <c r="H58" s="17">
        <f>G58*F58</f>
        <v>0</v>
      </c>
    </row>
    <row r="59" spans="2:8">
      <c r="B59" s="37"/>
      <c r="C59" s="15"/>
      <c r="D59" s="16"/>
      <c r="E59" s="17"/>
      <c r="F59" s="17"/>
      <c r="G59" s="17"/>
      <c r="H59" s="17"/>
    </row>
    <row r="60" spans="2:8" ht="60">
      <c r="B60" s="37" t="s">
        <v>20</v>
      </c>
      <c r="C60" s="15"/>
      <c r="D60" s="16" t="s">
        <v>51</v>
      </c>
      <c r="E60" s="17" t="s">
        <v>31</v>
      </c>
      <c r="F60" s="17">
        <v>35.5</v>
      </c>
      <c r="G60" s="17"/>
      <c r="H60" s="17">
        <f t="shared" ref="H60:H62" si="6">G60*F60</f>
        <v>0</v>
      </c>
    </row>
    <row r="61" spans="2:8">
      <c r="B61" s="37"/>
      <c r="C61" s="15"/>
      <c r="D61" s="16"/>
      <c r="E61" s="17"/>
      <c r="F61" s="17"/>
      <c r="G61" s="17"/>
      <c r="H61" s="17"/>
    </row>
    <row r="62" spans="2:8" ht="45">
      <c r="B62" s="37" t="s">
        <v>13</v>
      </c>
      <c r="C62" s="15"/>
      <c r="D62" s="16" t="s">
        <v>52</v>
      </c>
      <c r="E62" s="17" t="s">
        <v>31</v>
      </c>
      <c r="F62" s="17">
        <v>40</v>
      </c>
      <c r="G62" s="17"/>
      <c r="H62" s="17">
        <f t="shared" si="6"/>
        <v>0</v>
      </c>
    </row>
    <row r="63" spans="2:8">
      <c r="B63" s="37"/>
      <c r="C63" s="15"/>
      <c r="D63" s="16"/>
      <c r="E63" s="17"/>
      <c r="F63" s="17"/>
      <c r="G63" s="17"/>
      <c r="H63" s="17"/>
    </row>
    <row r="64" spans="2:8" ht="60">
      <c r="B64" s="37" t="s">
        <v>21</v>
      </c>
      <c r="C64" s="15"/>
      <c r="D64" s="16" t="s">
        <v>49</v>
      </c>
      <c r="E64" s="17" t="s">
        <v>31</v>
      </c>
      <c r="F64" s="17">
        <v>1.5</v>
      </c>
      <c r="G64" s="17"/>
      <c r="H64" s="17">
        <f>F64*G64</f>
        <v>0</v>
      </c>
    </row>
    <row r="65" spans="2:8">
      <c r="B65" s="37"/>
      <c r="C65" s="15"/>
      <c r="D65" s="16"/>
      <c r="E65" s="17"/>
      <c r="F65" s="17"/>
      <c r="G65" s="17"/>
      <c r="H65" s="17"/>
    </row>
    <row r="66" spans="2:8" ht="60">
      <c r="B66" s="37" t="s">
        <v>23</v>
      </c>
      <c r="C66" s="15"/>
      <c r="D66" s="16" t="s">
        <v>50</v>
      </c>
      <c r="E66" s="17" t="s">
        <v>31</v>
      </c>
      <c r="F66" s="17">
        <v>6.5</v>
      </c>
      <c r="G66" s="17"/>
      <c r="H66" s="17">
        <f t="shared" ref="H66:H70" si="7">G66*F66</f>
        <v>0</v>
      </c>
    </row>
    <row r="67" spans="2:8">
      <c r="B67" s="37"/>
      <c r="C67" s="15"/>
      <c r="D67" s="16"/>
      <c r="E67" s="17"/>
      <c r="F67" s="17"/>
      <c r="G67" s="17"/>
      <c r="H67" s="17"/>
    </row>
    <row r="68" spans="2:8" ht="45">
      <c r="B68" s="37" t="s">
        <v>25</v>
      </c>
      <c r="C68" s="15"/>
      <c r="D68" s="16" t="s">
        <v>53</v>
      </c>
      <c r="E68" s="17" t="s">
        <v>31</v>
      </c>
      <c r="F68" s="17">
        <v>4</v>
      </c>
      <c r="G68" s="17"/>
      <c r="H68" s="17">
        <f t="shared" si="7"/>
        <v>0</v>
      </c>
    </row>
    <row r="69" spans="2:8">
      <c r="B69" s="37"/>
      <c r="C69" s="15"/>
      <c r="D69" s="16"/>
      <c r="E69" s="17"/>
      <c r="F69" s="17"/>
      <c r="G69" s="17"/>
      <c r="H69" s="17"/>
    </row>
    <row r="70" spans="2:8" ht="45">
      <c r="B70" s="37" t="s">
        <v>26</v>
      </c>
      <c r="C70" s="15"/>
      <c r="D70" s="16" t="s">
        <v>81</v>
      </c>
      <c r="E70" s="17" t="s">
        <v>15</v>
      </c>
      <c r="F70" s="17">
        <v>2</v>
      </c>
      <c r="G70" s="17"/>
      <c r="H70" s="17">
        <f t="shared" si="7"/>
        <v>0</v>
      </c>
    </row>
    <row r="71" spans="2:8">
      <c r="B71" s="37"/>
      <c r="C71" s="15"/>
      <c r="D71" s="16"/>
      <c r="E71" s="17"/>
      <c r="F71" s="17"/>
      <c r="G71" s="17"/>
      <c r="H71" s="17"/>
    </row>
    <row r="72" spans="2:8" ht="60">
      <c r="B72" s="37" t="s">
        <v>27</v>
      </c>
      <c r="C72" s="15"/>
      <c r="D72" s="16" t="s">
        <v>47</v>
      </c>
      <c r="E72" s="17" t="s">
        <v>31</v>
      </c>
      <c r="F72" s="17">
        <v>21</v>
      </c>
      <c r="G72" s="17"/>
      <c r="H72" s="17">
        <f t="shared" ref="H72" si="8">F72*G72</f>
        <v>0</v>
      </c>
    </row>
    <row r="73" spans="2:8" ht="15.75" thickBot="1">
      <c r="B73" s="37"/>
      <c r="C73" s="20"/>
      <c r="D73" s="21"/>
      <c r="E73" s="22"/>
      <c r="F73" s="22"/>
      <c r="G73" s="22"/>
      <c r="H73" s="22"/>
    </row>
    <row r="74" spans="2:8" ht="15.75" thickBot="1">
      <c r="B74" s="23"/>
      <c r="C74" s="24" t="s">
        <v>71</v>
      </c>
      <c r="D74" s="24" t="s">
        <v>48</v>
      </c>
      <c r="E74" s="25"/>
      <c r="F74" s="41"/>
      <c r="G74" s="41"/>
      <c r="H74" s="46">
        <f>SUM(H58:H73)</f>
        <v>0</v>
      </c>
    </row>
    <row r="75" spans="2:8" ht="15.75" thickBot="1"/>
    <row r="76" spans="2:8" ht="17.25" thickTop="1" thickBot="1">
      <c r="B76" s="6"/>
      <c r="C76" s="7" t="s">
        <v>45</v>
      </c>
      <c r="D76" s="8" t="s">
        <v>62</v>
      </c>
      <c r="E76" s="9"/>
      <c r="F76" s="9"/>
      <c r="G76" s="9"/>
      <c r="H76" s="10"/>
    </row>
    <row r="77" spans="2:8" ht="15.75" thickTop="1">
      <c r="B77" s="47"/>
      <c r="C77" s="48"/>
      <c r="D77" s="48"/>
      <c r="E77" s="48"/>
      <c r="F77" s="48"/>
      <c r="G77" s="49"/>
      <c r="H77" s="50"/>
    </row>
    <row r="78" spans="2:8" ht="75">
      <c r="B78" s="37" t="s">
        <v>18</v>
      </c>
      <c r="C78" s="15"/>
      <c r="D78" s="16" t="s">
        <v>65</v>
      </c>
      <c r="E78" s="17" t="s">
        <v>19</v>
      </c>
      <c r="F78" s="17">
        <v>85</v>
      </c>
      <c r="G78" s="17"/>
      <c r="H78" s="17">
        <f>F78*G78</f>
        <v>0</v>
      </c>
    </row>
    <row r="79" spans="2:8">
      <c r="B79" s="37"/>
      <c r="C79" s="15"/>
      <c r="D79" s="16"/>
      <c r="E79" s="17"/>
      <c r="F79" s="17"/>
      <c r="G79" s="17"/>
      <c r="H79" s="17"/>
    </row>
    <row r="80" spans="2:8" ht="75">
      <c r="B80" s="37" t="s">
        <v>20</v>
      </c>
      <c r="C80" s="15"/>
      <c r="D80" s="16" t="s">
        <v>90</v>
      </c>
      <c r="E80" s="17" t="s">
        <v>19</v>
      </c>
      <c r="F80" s="17">
        <v>75</v>
      </c>
      <c r="G80" s="17"/>
      <c r="H80" s="17">
        <f>F80*G80</f>
        <v>0</v>
      </c>
    </row>
    <row r="81" spans="2:8">
      <c r="B81" s="37"/>
      <c r="C81" s="15"/>
      <c r="D81" s="16"/>
      <c r="E81" s="17"/>
      <c r="F81" s="17"/>
      <c r="G81" s="17"/>
      <c r="H81" s="17"/>
    </row>
    <row r="82" spans="2:8" ht="75">
      <c r="B82" s="37" t="s">
        <v>13</v>
      </c>
      <c r="C82" s="15"/>
      <c r="D82" s="16" t="s">
        <v>92</v>
      </c>
      <c r="E82" s="17" t="s">
        <v>24</v>
      </c>
      <c r="F82" s="17">
        <v>195</v>
      </c>
      <c r="G82" s="17"/>
      <c r="H82" s="17">
        <f>F82*G82</f>
        <v>0</v>
      </c>
    </row>
    <row r="83" spans="2:8">
      <c r="B83" s="37"/>
      <c r="C83" s="15"/>
      <c r="D83" s="16"/>
      <c r="E83" s="17"/>
      <c r="F83" s="17"/>
      <c r="G83" s="17"/>
      <c r="H83" s="17"/>
    </row>
    <row r="84" spans="2:8" ht="45">
      <c r="B84" s="37" t="s">
        <v>21</v>
      </c>
      <c r="C84" s="15"/>
      <c r="D84" s="16" t="s">
        <v>63</v>
      </c>
      <c r="E84" s="17" t="s">
        <v>31</v>
      </c>
      <c r="F84" s="17">
        <v>80</v>
      </c>
      <c r="G84" s="17"/>
      <c r="H84" s="17">
        <f>F84*G84</f>
        <v>0</v>
      </c>
    </row>
    <row r="85" spans="2:8" ht="15.75" thickBot="1">
      <c r="B85" s="37"/>
      <c r="C85" s="15"/>
      <c r="D85" s="16"/>
      <c r="E85" s="17"/>
      <c r="F85" s="17"/>
      <c r="G85" s="17"/>
      <c r="H85" s="17"/>
    </row>
    <row r="86" spans="2:8" ht="15.75" thickBot="1">
      <c r="B86" s="23"/>
      <c r="C86" s="24" t="s">
        <v>45</v>
      </c>
      <c r="D86" s="24" t="s">
        <v>64</v>
      </c>
      <c r="E86" s="25"/>
      <c r="F86" s="41"/>
      <c r="G86" s="41"/>
      <c r="H86" s="46">
        <f>SUM(H78:H85)</f>
        <v>0</v>
      </c>
    </row>
    <row r="87" spans="2:8" ht="15.75" thickBot="1"/>
    <row r="88" spans="2:8" ht="17.25" thickTop="1" thickBot="1">
      <c r="B88" s="6"/>
      <c r="C88" s="7" t="s">
        <v>61</v>
      </c>
      <c r="D88" s="8" t="s">
        <v>67</v>
      </c>
      <c r="E88" s="9"/>
      <c r="F88" s="9"/>
      <c r="G88" s="9"/>
      <c r="H88" s="10"/>
    </row>
    <row r="89" spans="2:8" ht="15.75" thickTop="1">
      <c r="B89" s="37"/>
      <c r="C89" s="51"/>
      <c r="D89" s="38"/>
      <c r="E89" s="5"/>
      <c r="F89" s="5"/>
      <c r="G89" s="5"/>
      <c r="H89" s="62"/>
    </row>
    <row r="90" spans="2:8" ht="75">
      <c r="B90" s="37" t="s">
        <v>18</v>
      </c>
      <c r="C90" s="51"/>
      <c r="D90" s="38" t="s">
        <v>68</v>
      </c>
      <c r="E90" s="5" t="s">
        <v>24</v>
      </c>
      <c r="F90" s="5">
        <v>300</v>
      </c>
      <c r="G90" s="5"/>
      <c r="H90" s="17">
        <f>F90*G90</f>
        <v>0</v>
      </c>
    </row>
    <row r="91" spans="2:8" ht="21" thickBot="1">
      <c r="B91" s="37"/>
      <c r="C91" s="51"/>
      <c r="D91" s="53"/>
      <c r="E91" s="5"/>
      <c r="F91" s="5"/>
      <c r="G91" s="5"/>
      <c r="H91" s="91"/>
    </row>
    <row r="92" spans="2:8" ht="15.75" thickBot="1">
      <c r="B92" s="23"/>
      <c r="C92" s="24" t="s">
        <v>61</v>
      </c>
      <c r="D92" s="24" t="s">
        <v>69</v>
      </c>
      <c r="E92" s="25"/>
      <c r="F92" s="41"/>
      <c r="G92" s="41"/>
      <c r="H92" s="46">
        <f>H90</f>
        <v>0</v>
      </c>
    </row>
    <row r="93" spans="2:8" ht="15.75" thickBot="1">
      <c r="B93" s="82"/>
      <c r="C93" s="83"/>
      <c r="D93" s="83"/>
      <c r="E93" s="84"/>
      <c r="F93" s="50"/>
      <c r="G93" s="50"/>
      <c r="H93" s="85"/>
    </row>
    <row r="94" spans="2:8" ht="17.25" thickTop="1" thickBot="1">
      <c r="B94" s="6"/>
      <c r="C94" s="7" t="s">
        <v>66</v>
      </c>
      <c r="D94" s="8" t="s">
        <v>72</v>
      </c>
      <c r="E94" s="9"/>
      <c r="F94" s="9"/>
      <c r="G94" s="9"/>
      <c r="H94" s="10"/>
    </row>
    <row r="95" spans="2:8" ht="16.5" thickTop="1">
      <c r="B95" s="86"/>
      <c r="C95" s="86"/>
      <c r="D95" s="87"/>
      <c r="E95" s="88"/>
      <c r="F95" s="88"/>
      <c r="G95" s="88"/>
      <c r="H95" s="16"/>
    </row>
    <row r="96" spans="2:8" ht="15.75">
      <c r="B96" s="15" t="s">
        <v>18</v>
      </c>
      <c r="C96" s="86"/>
      <c r="D96" s="16" t="s">
        <v>79</v>
      </c>
      <c r="E96" s="16" t="s">
        <v>77</v>
      </c>
      <c r="F96" s="5">
        <v>20</v>
      </c>
      <c r="G96" s="5"/>
      <c r="H96" s="17">
        <f>F96*G96</f>
        <v>0</v>
      </c>
    </row>
    <row r="97" spans="2:8" ht="15.75">
      <c r="B97" s="86"/>
      <c r="C97" s="86"/>
      <c r="D97" s="16"/>
      <c r="E97" s="16"/>
      <c r="F97" s="5"/>
      <c r="G97" s="5"/>
      <c r="H97" s="17"/>
    </row>
    <row r="98" spans="2:8">
      <c r="B98" s="15" t="s">
        <v>20</v>
      </c>
      <c r="C98" s="15"/>
      <c r="D98" s="16" t="s">
        <v>76</v>
      </c>
      <c r="E98" s="16" t="s">
        <v>77</v>
      </c>
      <c r="F98" s="5">
        <v>20</v>
      </c>
      <c r="G98" s="5"/>
      <c r="H98" s="17">
        <f>F98*G98</f>
        <v>0</v>
      </c>
    </row>
    <row r="99" spans="2:8">
      <c r="B99" s="15"/>
      <c r="C99" s="15"/>
      <c r="D99" s="16"/>
      <c r="E99" s="16"/>
      <c r="F99" s="5"/>
      <c r="G99" s="5"/>
      <c r="H99" s="17"/>
    </row>
    <row r="100" spans="2:8" ht="30">
      <c r="B100" s="15" t="s">
        <v>13</v>
      </c>
      <c r="C100" s="15"/>
      <c r="D100" s="16" t="s">
        <v>93</v>
      </c>
      <c r="E100" s="16" t="s">
        <v>15</v>
      </c>
      <c r="F100" s="5">
        <v>1</v>
      </c>
      <c r="G100" s="5"/>
      <c r="H100" s="17">
        <v>1000</v>
      </c>
    </row>
    <row r="101" spans="2:8" ht="15.75" thickBot="1">
      <c r="B101" s="20"/>
      <c r="C101" s="20"/>
      <c r="D101" s="16"/>
      <c r="E101" s="16"/>
      <c r="F101" s="16"/>
      <c r="G101" s="16"/>
      <c r="H101" s="16"/>
    </row>
    <row r="102" spans="2:8" ht="15.75" thickBot="1">
      <c r="B102" s="89"/>
      <c r="C102" s="24" t="s">
        <v>66</v>
      </c>
      <c r="D102" s="90" t="s">
        <v>78</v>
      </c>
      <c r="E102" s="90"/>
      <c r="F102" s="90"/>
      <c r="G102" s="90"/>
      <c r="H102" s="46">
        <f>SUM(H96:H100)</f>
        <v>1000</v>
      </c>
    </row>
    <row r="103" spans="2:8">
      <c r="B103" s="82"/>
      <c r="C103" s="83"/>
      <c r="D103" s="83"/>
      <c r="E103" s="84"/>
      <c r="F103" s="50"/>
      <c r="G103" s="50"/>
      <c r="H103" s="85"/>
    </row>
    <row r="105" spans="2:8" ht="20.25">
      <c r="C105" s="52"/>
      <c r="D105" s="54" t="s">
        <v>70</v>
      </c>
      <c r="E105" s="55"/>
      <c r="F105" s="54"/>
      <c r="G105" s="54"/>
    </row>
    <row r="106" spans="2:8" ht="15.75" thickBot="1">
      <c r="C106" s="56"/>
      <c r="D106" s="56"/>
      <c r="E106" s="56"/>
      <c r="F106" s="56"/>
      <c r="G106" s="56"/>
    </row>
    <row r="107" spans="2:8">
      <c r="C107" s="57" t="s">
        <v>8</v>
      </c>
      <c r="D107" s="58" t="s">
        <v>9</v>
      </c>
      <c r="E107" s="58"/>
      <c r="F107" s="58"/>
      <c r="G107" s="59"/>
      <c r="H107" s="60">
        <f>H16</f>
        <v>0</v>
      </c>
    </row>
    <row r="108" spans="2:8">
      <c r="C108" s="61" t="s">
        <v>16</v>
      </c>
      <c r="D108" s="52" t="s">
        <v>17</v>
      </c>
      <c r="E108" s="52"/>
      <c r="F108" s="52"/>
      <c r="G108" s="62"/>
      <c r="H108" s="63">
        <f>H54</f>
        <v>0</v>
      </c>
    </row>
    <row r="109" spans="2:8">
      <c r="C109" s="64" t="s">
        <v>71</v>
      </c>
      <c r="D109" s="66" t="s">
        <v>46</v>
      </c>
      <c r="E109" s="52"/>
      <c r="F109" s="52"/>
      <c r="G109" s="62"/>
      <c r="H109" s="63">
        <f>H74</f>
        <v>0</v>
      </c>
    </row>
    <row r="110" spans="2:8">
      <c r="C110" s="64" t="s">
        <v>45</v>
      </c>
      <c r="D110" s="66" t="s">
        <v>62</v>
      </c>
      <c r="E110" s="52"/>
      <c r="F110" s="52"/>
      <c r="G110" s="62"/>
      <c r="H110" s="63">
        <f>H86</f>
        <v>0</v>
      </c>
    </row>
    <row r="111" spans="2:8">
      <c r="C111" s="64" t="s">
        <v>61</v>
      </c>
      <c r="D111" s="65" t="s">
        <v>67</v>
      </c>
      <c r="E111" s="52"/>
      <c r="F111" s="52"/>
      <c r="G111" s="62"/>
      <c r="H111" s="63">
        <f>H92</f>
        <v>0</v>
      </c>
    </row>
    <row r="112" spans="2:8">
      <c r="C112" s="64" t="s">
        <v>66</v>
      </c>
      <c r="D112" s="67" t="s">
        <v>72</v>
      </c>
      <c r="E112" s="52"/>
      <c r="F112" s="52"/>
      <c r="G112" s="62"/>
      <c r="H112" s="63">
        <f>H102</f>
        <v>1000</v>
      </c>
    </row>
    <row r="113" spans="3:8">
      <c r="C113" s="64" t="s">
        <v>91</v>
      </c>
      <c r="D113" s="66" t="s">
        <v>73</v>
      </c>
      <c r="E113" s="52"/>
      <c r="F113" s="52"/>
      <c r="G113" s="62"/>
      <c r="H113" s="63">
        <f>SUM(H107:H112)*0.1</f>
        <v>100</v>
      </c>
    </row>
    <row r="114" spans="3:8" ht="15.75" thickBot="1">
      <c r="C114" s="68"/>
      <c r="D114" s="69"/>
      <c r="E114" s="56"/>
      <c r="F114" s="56"/>
      <c r="G114" s="70"/>
      <c r="H114" s="71"/>
    </row>
    <row r="115" spans="3:8" ht="16.5" thickBot="1">
      <c r="C115" s="72"/>
      <c r="D115" s="73" t="s">
        <v>74</v>
      </c>
      <c r="E115" s="73"/>
      <c r="F115" s="73"/>
      <c r="G115" s="73"/>
      <c r="H115" s="74">
        <f>SUM(H107:H114)</f>
        <v>1100</v>
      </c>
    </row>
    <row r="116" spans="3:8" ht="16.5" thickTop="1">
      <c r="C116" s="75"/>
      <c r="D116" s="76" t="s">
        <v>80</v>
      </c>
      <c r="E116" s="76"/>
      <c r="F116" s="76"/>
      <c r="G116" s="76"/>
      <c r="H116" s="77">
        <f>H115*0.22</f>
        <v>242</v>
      </c>
    </row>
    <row r="117" spans="3:8" ht="18.75" thickBot="1">
      <c r="C117" s="78"/>
      <c r="D117" s="79" t="s">
        <v>75</v>
      </c>
      <c r="E117" s="80"/>
      <c r="F117" s="80"/>
      <c r="G117" s="80"/>
      <c r="H117" s="81">
        <f>H116+H115</f>
        <v>1342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</dc:creator>
  <cp:lastModifiedBy>Suzana</cp:lastModifiedBy>
  <cp:lastPrinted>2015-05-26T06:16:02Z</cp:lastPrinted>
  <dcterms:created xsi:type="dcterms:W3CDTF">2015-02-08T15:30:00Z</dcterms:created>
  <dcterms:modified xsi:type="dcterms:W3CDTF">2015-05-26T09:27:55Z</dcterms:modified>
</cp:coreProperties>
</file>