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https://ziherprojektdoo.sharepoint.com/sites/Projektiva/Dokumenti v skupni rabi/02 PROJEKTI NOVI/2024/16- ŠP Gorišnica - lopa za orodje/POPISI/racionalizacija 7.8.24/"/>
    </mc:Choice>
  </mc:AlternateContent>
  <xr:revisionPtr revIDLastSave="66" documentId="8_{39287B73-E815-4AB5-9EBE-D0D4E3E535C5}" xr6:coauthVersionLast="47" xr6:coauthVersionMax="47" xr10:uidLastSave="{E8A3F0DB-C079-4DD5-8C3E-8BE93B500CC4}"/>
  <bookViews>
    <workbookView xWindow="30612" yWindow="-108" windowWidth="30936" windowHeight="16896" xr2:uid="{00000000-000D-0000-FFFF-FFFF00000000}"/>
  </bookViews>
  <sheets>
    <sheet name="SKUPNA rekapitulacija" sheetId="6" r:id="rId1"/>
    <sheet name="GD" sheetId="7" r:id="rId2"/>
    <sheet name="OD" sheetId="8" r:id="rId3"/>
    <sheet name="REKAPITULACIJA elektro" sheetId="16" r:id="rId4"/>
    <sheet name="JAKI TOK" sheetId="17" r:id="rId5"/>
    <sheet name="STREL." sheetId="18" r:id="rId6"/>
  </sheets>
  <definedNames>
    <definedName name="_xlnm.Print_Area" localSheetId="1">GD!$A$1:$F$404</definedName>
    <definedName name="_xlnm.Print_Area" localSheetId="4">'JAKI TOK'!$A$1:$F$96</definedName>
    <definedName name="_xlnm.Print_Area" localSheetId="2">OD!$A$1:$F$314</definedName>
    <definedName name="_xlnm.Print_Area" localSheetId="3">'REKAPITULACIJA elektro'!$A$1:$F$31</definedName>
    <definedName name="_xlnm.Print_Area" localSheetId="0">'SKUPNA rekapitulacija'!$A$1:$D$48</definedName>
    <definedName name="_xlnm.Print_Area" localSheetId="5">STREL.!$A$1:$F$48</definedName>
    <definedName name="_xlnm.Print_Titles" localSheetId="4">'JAKI TOK'!$4:$5</definedName>
    <definedName name="_xlnm.Print_Titles" localSheetId="5">STREL.!$5:$6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8" l="1"/>
  <c r="F35" i="18"/>
  <c r="F33" i="18"/>
  <c r="F32" i="18"/>
  <c r="F31" i="18"/>
  <c r="F30" i="18"/>
  <c r="F29" i="18"/>
  <c r="F27" i="18"/>
  <c r="F26" i="18"/>
  <c r="F25" i="18"/>
  <c r="F23" i="18"/>
  <c r="F16" i="18"/>
  <c r="F14" i="18"/>
  <c r="F93" i="17"/>
  <c r="F91" i="17"/>
  <c r="F58" i="17"/>
  <c r="F57" i="17"/>
  <c r="F60" i="17" s="1"/>
  <c r="F49" i="17"/>
  <c r="F47" i="17"/>
  <c r="F45" i="17"/>
  <c r="F44" i="17"/>
  <c r="F40" i="17"/>
  <c r="F38" i="17"/>
  <c r="F36" i="17"/>
  <c r="F33" i="17"/>
  <c r="F30" i="17"/>
  <c r="F27" i="17"/>
  <c r="F26" i="17"/>
  <c r="F25" i="17"/>
  <c r="F24" i="17"/>
  <c r="F23" i="17"/>
  <c r="F22" i="17"/>
  <c r="F21" i="17"/>
  <c r="F20" i="17"/>
  <c r="F51" i="17" l="1"/>
  <c r="F37" i="18"/>
  <c r="F38" i="18"/>
  <c r="F39" i="18"/>
  <c r="F96" i="17"/>
  <c r="F19" i="16" s="1"/>
  <c r="F41" i="18" l="1"/>
  <c r="F20" i="16" s="1"/>
  <c r="F25" i="16" s="1"/>
  <c r="D17" i="6" s="1"/>
  <c r="F265" i="8"/>
  <c r="F178" i="8" l="1"/>
  <c r="F174" i="8" l="1"/>
  <c r="F184" i="8" s="1"/>
  <c r="F6" i="8" s="1"/>
  <c r="F256" i="8"/>
  <c r="F75" i="8"/>
  <c r="F402" i="7"/>
  <c r="F394" i="7"/>
  <c r="F383" i="7"/>
  <c r="F382" i="7"/>
  <c r="F381" i="7"/>
  <c r="F388" i="7"/>
  <c r="F387" i="7"/>
  <c r="F391" i="7"/>
  <c r="F386" i="7"/>
  <c r="F377" i="7"/>
  <c r="F375" i="7"/>
  <c r="F302" i="8"/>
  <c r="F305" i="8"/>
  <c r="F130" i="8"/>
  <c r="F128" i="8"/>
  <c r="F126" i="8"/>
  <c r="F124" i="8"/>
  <c r="F86" i="8"/>
  <c r="F84" i="8"/>
  <c r="F358" i="7"/>
  <c r="F305" i="7"/>
  <c r="F400" i="7"/>
  <c r="F108" i="7"/>
  <c r="F87" i="7" l="1"/>
  <c r="F85" i="7"/>
  <c r="F82" i="7"/>
  <c r="F113" i="7"/>
  <c r="F252" i="8"/>
  <c r="F121" i="8"/>
  <c r="F260" i="8"/>
  <c r="F90" i="8"/>
  <c r="F88" i="8"/>
  <c r="F80" i="8"/>
  <c r="F82" i="8"/>
  <c r="F78" i="8"/>
  <c r="F270" i="8" l="1"/>
  <c r="F133" i="8"/>
  <c r="F299" i="8"/>
  <c r="F398" i="7"/>
  <c r="F396" i="7"/>
  <c r="F404" i="7" s="1"/>
  <c r="F11" i="7" l="1"/>
  <c r="F313" i="8"/>
  <c r="F79" i="7" l="1"/>
  <c r="F342" i="7"/>
  <c r="F165" i="7"/>
  <c r="F106" i="7"/>
  <c r="F73" i="7"/>
  <c r="F71" i="7"/>
  <c r="F66" i="7"/>
  <c r="F118" i="7" l="1"/>
  <c r="F62" i="8" l="1"/>
  <c r="F95" i="8" s="1"/>
  <c r="F366" i="7"/>
  <c r="F364" i="7"/>
  <c r="F353" i="7"/>
  <c r="F351" i="7"/>
  <c r="F348" i="7"/>
  <c r="F345" i="7"/>
  <c r="F340" i="7"/>
  <c r="F307" i="7"/>
  <c r="F269" i="7"/>
  <c r="F226" i="7"/>
  <c r="F167" i="7"/>
  <c r="F120" i="7"/>
  <c r="F115" i="7"/>
  <c r="F76" i="7"/>
  <c r="F7" i="8" l="1"/>
  <c r="F311" i="7"/>
  <c r="F9" i="7" s="1"/>
  <c r="F368" i="7"/>
  <c r="F10" i="7" s="1"/>
  <c r="F5" i="8"/>
  <c r="F4" i="8"/>
  <c r="F8" i="8"/>
  <c r="F272" i="7"/>
  <c r="F8" i="7" s="1"/>
  <c r="F229" i="7"/>
  <c r="F7" i="7" s="1"/>
  <c r="F174" i="7"/>
  <c r="F6" i="7" s="1"/>
  <c r="F124" i="7"/>
  <c r="F5" i="7" s="1"/>
  <c r="F90" i="7"/>
  <c r="F4" i="7" s="1"/>
  <c r="F9" i="8" l="1"/>
  <c r="F11" i="8" s="1"/>
  <c r="F12" i="7"/>
  <c r="F14" i="7" s="1"/>
  <c r="F15" i="7" s="1"/>
  <c r="D15" i="6" s="1"/>
  <c r="F12" i="8" l="1"/>
  <c r="D16" i="6" s="1"/>
  <c r="D18" i="6" s="1"/>
  <c r="F16" i="7"/>
  <c r="F17" i="7" s="1"/>
  <c r="F13" i="8" l="1"/>
  <c r="F14" i="8" s="1"/>
  <c r="D20" i="6"/>
  <c r="D21" i="6" l="1"/>
  <c r="D23" i="6" s="1"/>
</calcChain>
</file>

<file path=xl/sharedStrings.xml><?xml version="1.0" encoding="utf-8"?>
<sst xmlns="http://schemas.openxmlformats.org/spreadsheetml/2006/main" count="877" uniqueCount="536">
  <si>
    <t>SKUPAJ Z NEPREDVIDENIMI DELI :</t>
  </si>
  <si>
    <t>V S E  S K U P A J  z DDV</t>
  </si>
  <si>
    <t xml:space="preserve">ZEMELJSKA DELA </t>
  </si>
  <si>
    <t>BETONSKA IN ARMIRANOBETONSKA DELA</t>
  </si>
  <si>
    <t>ŽELEZOKRIVSKA DELA</t>
  </si>
  <si>
    <t>TESARSKA DELA</t>
  </si>
  <si>
    <t xml:space="preserve">A/V.    </t>
  </si>
  <si>
    <t>GRADBENA DELA SKUPAJ:</t>
  </si>
  <si>
    <t>Opomba - pred oddajo ponudbe upoštevati:</t>
  </si>
  <si>
    <t>*</t>
  </si>
  <si>
    <t>Pred oddajo ponudbe in pričetkom del je treba vse opise, mere, količine in obdelave kontrolirati po zadnje veljavnih načrtih, opisih in detajlih! Izvajalec je opozorjen da mora upoštevati navedene materiale in opremo oziroma da zagotovi kvalitetno enakovrednost!</t>
  </si>
  <si>
    <t>Naročnik bo pri pregledu ponudb preveril ustreznost ponudbenih cen glede na zahtevan material ali opremo. Razlike v cenah, ki bodo temeljile na manjši kakovosti bo moral finančno nadomestiti izvajalec sam.</t>
  </si>
  <si>
    <t>Izvajalec je dolžan pri sestavi ponudbe in izvajanju del upoštevati vse grafične in tekstualne dela projekta. V primeru tiskarskih napak in neskladij  v projektu je dolžan na to opozoriti projektanta pred oddajo ponudbe.</t>
  </si>
  <si>
    <t>Opomba - pri sestavi ponudbe upoštevati:</t>
  </si>
  <si>
    <t>vgrajeno franko objekt!</t>
  </si>
  <si>
    <t xml:space="preserve">Ponudnik je dolžan pri ponudbi upoštevati vse povezane stroške, ki so potrebni za tehnično pravilno izvedbo del, ki jih ponuja v izvedbo (kot npr. razni pritrdilni material, vezni, tesnilni material, podkonstrukcije  in podobno. </t>
  </si>
  <si>
    <t>Opomba - v ceni upoštevati:</t>
  </si>
  <si>
    <t>vsa zavarovanja in podpiranja med izkopi in zasipi</t>
  </si>
  <si>
    <t xml:space="preserve">vse delovne in lovilne odre - razen fasadnega odra, </t>
  </si>
  <si>
    <t>ki je posebej prikazan v popisu</t>
  </si>
  <si>
    <t>vse mere kontrolirati na kraju samem oz. na gradbišču</t>
  </si>
  <si>
    <t>upoštevati vsa dodatna navodila nadzora in projektanta</t>
  </si>
  <si>
    <t xml:space="preserve">pri opisih upoštevati TEHNIČNO POROČILO, PROJEKT </t>
  </si>
  <si>
    <t>STATIKE IN GEOMEHANSKO POROČILO</t>
  </si>
  <si>
    <t>DDV prikazati posebej</t>
  </si>
  <si>
    <t>1.</t>
  </si>
  <si>
    <t>2.</t>
  </si>
  <si>
    <t>3.</t>
  </si>
  <si>
    <t>4.</t>
  </si>
  <si>
    <t>5.</t>
  </si>
  <si>
    <t>6.</t>
  </si>
  <si>
    <t>7.</t>
  </si>
  <si>
    <t>8.</t>
  </si>
  <si>
    <t>kom</t>
  </si>
  <si>
    <t>Opomba:</t>
  </si>
  <si>
    <t>Enotna cena mora vsebovati:</t>
  </si>
  <si>
    <t>▪vsa potrebna pripravljalna dela za zemeljska dela</t>
  </si>
  <si>
    <t>▪eventualno črpanje vode iz gradbene jame in temeljev</t>
  </si>
  <si>
    <t>▪čiščenje temeljev neposredno pred pričetkom betoniranja</t>
  </si>
  <si>
    <t>▪odstranitev rastlin, zakoličenje objektov, dovoz, montaža,</t>
  </si>
  <si>
    <t xml:space="preserve"> demontaža in odvoz strojev in naprav</t>
  </si>
  <si>
    <t>▪vse potrebne transporte do mesta vgrajevanja</t>
  </si>
  <si>
    <t>▪vse potrebno delo do končnega izdelka</t>
  </si>
  <si>
    <t>▪plačilo komunalnih prispevkov za stalno deponijo</t>
  </si>
  <si>
    <t xml:space="preserve"> </t>
  </si>
  <si>
    <t>Vse na mestu betonirane konstrukcije morajo imeti predpisano zaščitno plast armature - po načrtih projektantov konstrukterjev  in po zahtevah v požarnem elaboratu!</t>
  </si>
  <si>
    <t>Pri vseh postavkah betonskih del upoštevati dobavo s transportom, strojno vgrajevanje betona, vibriranje, nego in površinsko izravnavo z zagladitvijo.</t>
  </si>
  <si>
    <t>Vse marke betona MB so merodajne po statičnem računu, prav tako vsa podbetoniranja in ojačitve obst. konstrukcij ter rešitve dilatacij.</t>
  </si>
  <si>
    <t>Vsa dela morajo biti izvedena pravilno in po pravilih stroke.</t>
  </si>
  <si>
    <t>▪vsa potrebna pripravljalna dela za betonska dela</t>
  </si>
  <si>
    <t>▪vsa potrebna merjenja</t>
  </si>
  <si>
    <t>▪skladiščenje materiala na gradbišču</t>
  </si>
  <si>
    <t>kg</t>
  </si>
  <si>
    <t>▪vsa potrebna pripravljalna dela za železokrivska dela</t>
  </si>
  <si>
    <t>Pri vseh postavkah v cenah upoštevati  dobavo materiala s prevozom in zlaganjem na gradbišču s prenosom  do mesta vgraditve, opaženjem, razopaženjem, čiščenjem lesa in vsemi pomožnimi deli</t>
  </si>
  <si>
    <t>Doplačilo za viden opaž je zajeti v ceni za enoto mere.</t>
  </si>
  <si>
    <t>▪vsa potrebna pripravljalna dela za tesarska dela</t>
  </si>
  <si>
    <t>m2</t>
  </si>
  <si>
    <t>-</t>
  </si>
  <si>
    <t>D D V  (22%)</t>
  </si>
  <si>
    <t>22% DDV</t>
  </si>
  <si>
    <t>V S E  S K U P A J  BREZ DDV</t>
  </si>
  <si>
    <t>NEPREDVIDENA DELA ( 5%)</t>
  </si>
  <si>
    <t>A/0.</t>
  </si>
  <si>
    <t>OPOMBA :</t>
  </si>
  <si>
    <t>Upoštevati je vse zadeve predpisane za varno delo !</t>
  </si>
  <si>
    <t>V enotnih cenah je potrebno upoštevati postavitev vseh delovnih odrov !</t>
  </si>
  <si>
    <t>m1</t>
  </si>
  <si>
    <t>Zemeljska dela SKUPAJ:</t>
  </si>
  <si>
    <t>Pripravljalna in zaključna dela SKUPAJ :</t>
  </si>
  <si>
    <t>Betonska in armiranobetonska dela SKUPAJ:</t>
  </si>
  <si>
    <t>Železokrivska dela SKUPAJ:</t>
  </si>
  <si>
    <t xml:space="preserve">A/V.   Tesarska dela </t>
  </si>
  <si>
    <t>Tesarska dela SKUPAJ :</t>
  </si>
  <si>
    <t xml:space="preserve">Upoštevati vse normative in tehnične pogoje </t>
  </si>
  <si>
    <t>odpadkov v stalno deponijo</t>
  </si>
  <si>
    <t>dokazovanje kvalitete z atesti</t>
  </si>
  <si>
    <t xml:space="preserve">▪preizkušanje kvalitete materiala, ki se vgrajuje in </t>
  </si>
  <si>
    <t xml:space="preserve">A/I.   Zemeljska dela </t>
  </si>
  <si>
    <t>A/0. Pripravljalna in zaključna dela</t>
  </si>
  <si>
    <t xml:space="preserve">A/II.  Betonska in armiranobetonska dela </t>
  </si>
  <si>
    <t xml:space="preserve">A/III.   Železokrivska dela </t>
  </si>
  <si>
    <t>A/I.</t>
  </si>
  <si>
    <t xml:space="preserve">A/II. </t>
  </si>
  <si>
    <t>GRADBENA DELA</t>
  </si>
  <si>
    <t>A)     REKAPITULACIJA GRADBENIH DEL</t>
  </si>
  <si>
    <t>A/</t>
  </si>
  <si>
    <t>B/</t>
  </si>
  <si>
    <t>OBRTNIŠKA DELA</t>
  </si>
  <si>
    <t>SKUPAJ EUR</t>
  </si>
  <si>
    <t xml:space="preserve">A/IV.    </t>
  </si>
  <si>
    <r>
      <rPr>
        <b/>
        <sz val="8"/>
        <color theme="1"/>
        <rFont val="Arial"/>
        <family val="2"/>
        <charset val="238"/>
      </rPr>
      <t>Opomba:</t>
    </r>
    <r>
      <rPr>
        <sz val="8"/>
        <color theme="1"/>
        <rFont val="Arial"/>
        <family val="2"/>
        <charset val="238"/>
      </rPr>
      <t xml:space="preserve"> Zavarovanje gradbišča, izvajanje ukrepov varstva pri delu, postavitev začasnih objektov in inštalacijskih priključkov je predmet varnostnega načrta, ter ga mora zagotoviti izvajalec!</t>
    </r>
  </si>
  <si>
    <t>Zakoličba objekta</t>
  </si>
  <si>
    <t>kpl</t>
  </si>
  <si>
    <t xml:space="preserve">V enotnih cenah je potrebno upoštevati postavitev vseh delovnih </t>
  </si>
  <si>
    <t>odrov!</t>
  </si>
  <si>
    <t>A/  GRADBENA DELA</t>
  </si>
  <si>
    <t xml:space="preserve">OPOMBA : Vsi predvideni materiali z navedenim imenom </t>
  </si>
  <si>
    <t>določenih proizvajalcev se lahko nadomestijo z enakovrednimi !</t>
  </si>
  <si>
    <t>m3</t>
  </si>
  <si>
    <t>▪vsa potrebna pomožna sredstva na objektu kot so lestve,odri,…</t>
  </si>
  <si>
    <t>▪usklajevanje z osnovnim načrtom in posvetovanje sprojektantom</t>
  </si>
  <si>
    <t>▪popravilo eventualne škode povzročene ostalim izvajalcem</t>
  </si>
  <si>
    <t xml:space="preserve">▪čiščenje delovišča med gradnjo in po končanih delih in odvoz </t>
  </si>
  <si>
    <t xml:space="preserve">Pri vseh opisih delovnih postavk smiselno veljajo splošna določila </t>
  </si>
  <si>
    <t xml:space="preserve">standardiziranih opisov del za visoko gradnjo GIPOSS. </t>
  </si>
  <si>
    <t>V enotnih cenah jeupoštevati ves potrebni material, delo in transporte</t>
  </si>
  <si>
    <t>vse dobave in nabave materialov ter veznih in montažnih materialov</t>
  </si>
  <si>
    <t>vse horizontalne in vertikalne prenose ter prevoze na gradbišču in</t>
  </si>
  <si>
    <t>do gradbišča</t>
  </si>
  <si>
    <t>vsa podpiranja in zavarovanja med opaženjem in betoniranjem</t>
  </si>
  <si>
    <t>konstrukcij</t>
  </si>
  <si>
    <t>ves standardizirani vezni in montažni material pri opažarskih delih</t>
  </si>
  <si>
    <t xml:space="preserve">negovanje in vibriranje betonov med vgradnjo in pred razopaževanjem </t>
  </si>
  <si>
    <t>betonskih elementov</t>
  </si>
  <si>
    <t>dobavo in pripravo vseh veznih in pritrdilnih materialov</t>
  </si>
  <si>
    <t xml:space="preserve">A/VI.    </t>
  </si>
  <si>
    <t>ODRANJE</t>
  </si>
  <si>
    <t xml:space="preserve">A/VII.    </t>
  </si>
  <si>
    <t>KANALIZACIJA</t>
  </si>
  <si>
    <t>Odranje SKUPAJ :</t>
  </si>
  <si>
    <t>V ceni postavitve odrov upoštevati uporabo le teh za vsa GO in inštalacijska dela!</t>
  </si>
  <si>
    <t>Upošetevati enkratno postavitev za čas, ki je potreben za vsa dela na gradbišču (tudi inštalacijska dela).</t>
  </si>
  <si>
    <t>V obračunu zajeta tlorisna površina objekta</t>
  </si>
  <si>
    <t>Opomba!</t>
  </si>
  <si>
    <t>Kanalizacija SKUPAJ:</t>
  </si>
  <si>
    <r>
      <rPr>
        <b/>
        <sz val="8"/>
        <rFont val="Arial"/>
        <family val="2"/>
        <charset val="238"/>
      </rPr>
      <t>OPOMBA</t>
    </r>
    <r>
      <rPr>
        <sz val="8"/>
        <rFont val="Arial"/>
        <family val="2"/>
        <charset val="238"/>
      </rPr>
      <t>: Tehnološki postopek vgrajevanja betona mora biti tako izbran, da zagotavlja zahtevano kvaliteto betonskega elementa, ki je zahtevana po projektu in tehničnih predpisih. Natančne določitve vgrajevanja in negovanja za vsak posamezen betonski element obdela  izvajalec v Projektu betona, ki ga potrdi gradbeni nadzornik!</t>
    </r>
  </si>
  <si>
    <r>
      <rPr>
        <b/>
        <sz val="8"/>
        <rFont val="Arial"/>
        <family val="2"/>
        <charset val="238"/>
      </rPr>
      <t>OPOMBA</t>
    </r>
    <r>
      <rPr>
        <sz val="8"/>
        <rFont val="Arial"/>
        <family val="2"/>
        <charset val="238"/>
      </rPr>
      <t xml:space="preserve"> : Površina a.b plošč in sten je fino zaglajena !</t>
    </r>
  </si>
  <si>
    <r>
      <rPr>
        <b/>
        <sz val="8"/>
        <rFont val="Arial"/>
        <family val="2"/>
        <charset val="238"/>
      </rPr>
      <t>OPOMBA</t>
    </r>
    <r>
      <rPr>
        <sz val="8"/>
        <rFont val="Arial"/>
        <family val="2"/>
        <charset val="238"/>
      </rPr>
      <t xml:space="preserve"> : Betoni so z dodatki za lažjo vgradljivost ! </t>
    </r>
  </si>
  <si>
    <r>
      <rPr>
        <b/>
        <sz val="8"/>
        <rFont val="Arial"/>
        <family val="2"/>
        <charset val="238"/>
      </rPr>
      <t xml:space="preserve">OPOMBE </t>
    </r>
    <r>
      <rPr>
        <sz val="8"/>
        <rFont val="Arial"/>
        <family val="2"/>
        <charset val="238"/>
      </rPr>
      <t>:</t>
    </r>
  </si>
  <si>
    <t xml:space="preserve">Upoštevati je vse zadeve predpisane za varno delo ! </t>
  </si>
  <si>
    <t xml:space="preserve">V enotnih cenah je potrebno upoštevati tudi postavitev vseh </t>
  </si>
  <si>
    <t>delovnih odrov!</t>
  </si>
  <si>
    <t>MATERIALI :</t>
  </si>
  <si>
    <t xml:space="preserve">Kvaliteta betonov : vsi AB konstrukcijski elementi so izvedeni </t>
  </si>
  <si>
    <r>
      <t xml:space="preserve">z betoni naslednjih kakovosti po </t>
    </r>
    <r>
      <rPr>
        <b/>
        <sz val="8"/>
        <rFont val="Arial"/>
        <family val="2"/>
        <charset val="238"/>
      </rPr>
      <t>SIST-EN 206-1 :</t>
    </r>
  </si>
  <si>
    <t xml:space="preserve">OPISANI V POSAMEZNIH POSTAVAKAH </t>
  </si>
  <si>
    <t>in armirani z rebrasto armaturo B 500 (B).</t>
  </si>
  <si>
    <t xml:space="preserve">Projekt betona izdela izbran izvajalec betonske konstrukcije </t>
  </si>
  <si>
    <t>oziroma dobavitelj le tega glede na svojo tehnočogijo in surovine.</t>
  </si>
  <si>
    <t>rebrasta armatura B 500 (B)</t>
  </si>
  <si>
    <t>▪vsa potrebna pomožna sredstva na objektu kot so lestve, odri,…</t>
  </si>
  <si>
    <t xml:space="preserve">▪usklajevanje z osnovnim načrtom in posvetovanje s projektantom </t>
  </si>
  <si>
    <t xml:space="preserve">▪popravilo eventualne škode povzročene ostalim izvajalcem </t>
  </si>
  <si>
    <t>Zapolnitev gnezd, popravilo poškodb, brušenje, po odstranitvi opažev !</t>
  </si>
  <si>
    <t xml:space="preserve">Vsa dela morajo biti izvedena pravilno in po pravilih stroke. </t>
  </si>
  <si>
    <t>▪popravilo eventualne škode povzročene ostalimizvajalcem</t>
  </si>
  <si>
    <t>V enotnih cenah upoštevati tudi:</t>
  </si>
  <si>
    <t xml:space="preserve">RAZNA DELA </t>
  </si>
  <si>
    <t xml:space="preserve">Pri vseh opisih delovnih postavk smiselno veljajo </t>
  </si>
  <si>
    <t>vse horizontalne in vertikalne prenose ter prevoze</t>
  </si>
  <si>
    <t>na gradbišču in do gradbišča</t>
  </si>
  <si>
    <t>B)      REKAPITULACIJA OBRTNIŠKIH DEL</t>
  </si>
  <si>
    <t>B/I.</t>
  </si>
  <si>
    <t>B/II.</t>
  </si>
  <si>
    <t>B/III.</t>
  </si>
  <si>
    <t>OBRTNIŠKA DELA SKUPAJ:</t>
  </si>
  <si>
    <t>NEPREDVIDENA DELA (  5%)</t>
  </si>
  <si>
    <t>Delavniški načrti in skice niso predmet tega projekta in jih je izvajalec del dolžan zagotoviti v skladu z zakonom</t>
  </si>
  <si>
    <t>B/  OBRTNIŠKA DELA</t>
  </si>
  <si>
    <t xml:space="preserve">Upoštevati vse normative in tehnične pogoje. </t>
  </si>
  <si>
    <t xml:space="preserve">Za elemente predvidene za vgradnjo, mora izvajalec izdelati tehnični </t>
  </si>
  <si>
    <t>načrt, katerega mora pregledati in s podpisom potditi projektant.</t>
  </si>
  <si>
    <t xml:space="preserve">Vgradijo se samo proizvodi, katere je predhodno s </t>
  </si>
  <si>
    <t>s podpisom potrdil projektant.</t>
  </si>
  <si>
    <t>Tehnični načrt mora vsebovati:</t>
  </si>
  <si>
    <t xml:space="preserve">proizvoda predvidenega za vgradnjo, po zahtevah iz načrta. </t>
  </si>
  <si>
    <t xml:space="preserve">▪poročilo o laboratorijskih preizkavah proizvodov </t>
  </si>
  <si>
    <t>predvidenih za vgradnjo</t>
  </si>
  <si>
    <t>▪izjavo dobavitelja, da bo do tehničnega pregleda objekta</t>
  </si>
  <si>
    <t>pridobil poročilo o laboratorijskih preizkavah tudi s strani</t>
  </si>
  <si>
    <t>pooblaščene institucije v Sloveniji, za materiale, ki bodo</t>
  </si>
  <si>
    <t>imeli laboratorijska poročila tujih institucij</t>
  </si>
  <si>
    <t>Vsa dela je izvesti po veljavnih tehničnih predpisih in normah.</t>
  </si>
  <si>
    <t>kvalitete z atesti</t>
  </si>
  <si>
    <t>Splošni opis</t>
  </si>
  <si>
    <t xml:space="preserve">▪vsa potrebna pomožna sredstva na objektu kot so lestve,odri,... </t>
  </si>
  <si>
    <t>vse dobave in nabave materialov ter veznihin montažnih elementov</t>
  </si>
  <si>
    <t>sestavni del popisov so tudi sheme vrat, steklenih in kovinskih sten,</t>
  </si>
  <si>
    <t>dvižnih vrat,…</t>
  </si>
  <si>
    <t>splošna določila standardiziranih opisov del za visoko gradnjo GIPOS.</t>
  </si>
  <si>
    <t>Venotnih cenah je upoštevati ves potrebni material, delo in  transporte,</t>
  </si>
  <si>
    <r>
      <t xml:space="preserve">Opomba: </t>
    </r>
    <r>
      <rPr>
        <sz val="8"/>
        <rFont val="Arial"/>
        <family val="2"/>
        <charset val="238"/>
      </rPr>
      <t>Pri izdelavi ponudbe za posamezna dela je potrebno upoštevati splošna določila za vse vrste del, ter posebna določila za posamezne vrste del!</t>
    </r>
  </si>
  <si>
    <t>netto/m2</t>
  </si>
  <si>
    <t>eur/m2</t>
  </si>
  <si>
    <t>Pred pričetkom gradnje mora izvajalec izdelati Projekt izvajanja betonske konstrukcije ("projekt betona") skladen s standardom SIST EN 13670 in ga predložiti nadzoru in projektantu gradbenih konstrukcij v pregled in potrditev! Pripadajoči stroški morajo biti že vkalkulirani v ceno posamezne E.M. vgrajenega betona. Betoni so v celoti izdelani v skladu z SIST EN 206-1 in SIST 1026!</t>
  </si>
  <si>
    <t xml:space="preserve">▪vsa potrebna pomožna sredstva na objektu kot so lestve,odri,…. </t>
  </si>
  <si>
    <t>▪čiščenje delovišča med gradnjo in po končanih delih inodvoz</t>
  </si>
  <si>
    <t>dpadkov v stalno deponijo</t>
  </si>
  <si>
    <t>▪čiščenje delovišča med gradnjo in po končanih delih in odvoz</t>
  </si>
  <si>
    <t xml:space="preserve">▪preizkušanje kvalitete materiala, ki se vgrajuje in dokazovanje </t>
  </si>
  <si>
    <t>▪preizkušanje kvalitete materiala, ki se vgrajuje in dokazovanje</t>
  </si>
  <si>
    <t>v stalno deponijo</t>
  </si>
  <si>
    <r>
      <rPr>
        <b/>
        <sz val="8"/>
        <rFont val="Arial"/>
        <family val="2"/>
        <charset val="238"/>
      </rPr>
      <t>OPOMBA</t>
    </r>
    <r>
      <rPr>
        <sz val="8"/>
        <rFont val="Arial"/>
        <family val="2"/>
        <charset val="238"/>
      </rPr>
      <t xml:space="preserve"> : Odstranitev vseh neravnin, izravnava stikov, zapolnitev</t>
    </r>
  </si>
  <si>
    <t>gnezd, brušenje po odstranitvi opažev !</t>
  </si>
  <si>
    <t>sestavni del popisov so tudi sheme vrat, steklenih in kovinskih sten,..</t>
  </si>
  <si>
    <t xml:space="preserve">Vsa dela morajo biti izvedena pravilno in po pravilih </t>
  </si>
  <si>
    <t>stroke.</t>
  </si>
  <si>
    <t xml:space="preserve">▪vsa potrebna pripravljalna dela za odre </t>
  </si>
  <si>
    <t xml:space="preserve">▪vsa potrebna pripravljalna dela </t>
  </si>
  <si>
    <t>Nakladanje in prevoz do cca 25 km, vsega odvečnega materiala od zemeljskih del iz deponije na gradbišču v stalno deponijo, kompletno s kipanjem in razstiranjem na mestu deponije, planiranjem in utrjevanjem na deponiji, s stroški deponije in s potrebno dokumentacijo. V obračunu zajet faktor razsutja 1,25!</t>
  </si>
  <si>
    <t>Betoni:</t>
  </si>
  <si>
    <t xml:space="preserve">Vsi betoni so z dodatkom proti krčenju,neskrčljiv beton,zuaradi preperečevanja razpok. </t>
  </si>
  <si>
    <t>Betonira se šahovsko,po cca 30 m se pusti nezabetoniran pas (sirine6-10 cm),kar se naknadno betonira.</t>
  </si>
  <si>
    <r>
      <t>m</t>
    </r>
    <r>
      <rPr>
        <vertAlign val="superscript"/>
        <sz val="10"/>
        <rFont val="Helvetika"/>
        <charset val="238"/>
      </rPr>
      <t>2</t>
    </r>
  </si>
  <si>
    <r>
      <t xml:space="preserve">OPOMBA : </t>
    </r>
    <r>
      <rPr>
        <i/>
        <sz val="8"/>
        <rFont val="Arial"/>
        <family val="2"/>
        <charset val="238"/>
      </rPr>
      <t xml:space="preserve">Vsi predvideni materiali z navedenim imenom </t>
    </r>
  </si>
  <si>
    <t>Beton je kvalitete :</t>
  </si>
  <si>
    <t>XC1, Dmax 16,PV-II</t>
  </si>
  <si>
    <t>V ceni je zajeti dodatek za vodotesen beton "xypex" - hidroizolacija s kristalizacijo betona. Obračun v m3.</t>
  </si>
  <si>
    <t>odvodnjavanje meteorne kanalizacije</t>
  </si>
  <si>
    <t>Planiranje dna jarka po globinski zakoličbi s točnostjo +-1,0 cm, s komprimiranjem 97% SPP.</t>
  </si>
  <si>
    <t>Dobava peska in izdelava peščene posteljice kanalizacijskih cevi. Stopnja zgoščenosti 97% standardnega Proctorja.</t>
  </si>
  <si>
    <t>Dobava in polaganje PVC kanalizacijskih cevi SN8 v jarku, vključno s tesnilnim materialom, fazonskimi komadi in vsemi pomožnimi deli.</t>
  </si>
  <si>
    <t>PVC 160</t>
  </si>
  <si>
    <t>BC fi 30 cm, globine do 100 cm.</t>
  </si>
  <si>
    <t>Peskolov v betonski ali PE izvedbi ali podobni z</t>
  </si>
  <si>
    <t>enako kvaliteto proizvoda.</t>
  </si>
  <si>
    <t>Dobava gramoznega materiala ( Dmax=30 mm ) in zasip kanalizacije v coni kanala ( 30 cm nad temenom cevi ). Komprimacija z lahkimi komprimacijskimi sredstvi. Stopnja zgoščenosti 97% po Proctorju.</t>
  </si>
  <si>
    <t>Nabava, dobava, montaža in vgraditev strešne kritine objekta.</t>
  </si>
  <si>
    <t>potreben pritrdilni in tesnilni material</t>
  </si>
  <si>
    <t>izvedbeni načrt strehe z detajli polaganja!</t>
  </si>
  <si>
    <t>Streha SKUPAJ:</t>
  </si>
  <si>
    <t>▪vsa potrebna pripravljalna dela za izvedbo strehe</t>
  </si>
  <si>
    <t>FASADA</t>
  </si>
  <si>
    <t>B/II. Fasada</t>
  </si>
  <si>
    <t>Fasada SKUPAJ :</t>
  </si>
  <si>
    <t xml:space="preserve">Izvajalec fasade in fasadnih elementov mora preučiti s načrtom </t>
  </si>
  <si>
    <t xml:space="preserve">zahtevane tehnične karakteristike elemntov za proizvode predvidene </t>
  </si>
  <si>
    <t>za montažo.</t>
  </si>
  <si>
    <t>▪pregled vseh tehničnih karakteristik kovinskih elementov iz.</t>
  </si>
  <si>
    <t>Za vsa dela je potrebno pred izvedbo izdelati delavniško dokumentacijo v skladu z detajlom podanim v načrtu arhitekture. Vsi podani detajli, v katerih so podane podrobnejše specifikacije so predmet popisa del!</t>
  </si>
  <si>
    <t>Splošno:</t>
  </si>
  <si>
    <t>Vključno z pripravo delavniške dokumentacije. Izvedba po delavniškem detajlu izvajalca, detajl izvedbe potrdi arhitekt!</t>
  </si>
  <si>
    <t xml:space="preserve">Vsi elementi jeklene konstrukcije morajo biti izdelani strokovno </t>
  </si>
  <si>
    <t xml:space="preserve">in kvalitetno ter iz materiala in dimenzij, kot je navedeno v analizi </t>
  </si>
  <si>
    <t>konstrukcije.</t>
  </si>
  <si>
    <t xml:space="preserve">Vsi elementi morajo biti izvedeni in vgrajeni tehnično pravilno in po </t>
  </si>
  <si>
    <t>pravilih stroke.</t>
  </si>
  <si>
    <t xml:space="preserve">Sidranje elementov jeklene konstrukcije v nosilno konstrukcijo objekta </t>
  </si>
  <si>
    <t xml:space="preserve">je potrebno izvesti z elementi in na način kot je navedeno v analizi </t>
  </si>
  <si>
    <t xml:space="preserve">Kvaliteta jekla je S 235 JR, zvari so I. kvalitete, vijaki so </t>
  </si>
  <si>
    <t>kvalitete 8.8-10.9, pri kvaliteti 10.9 s polno silo prednapetja.</t>
  </si>
  <si>
    <t xml:space="preserve">Po končani montaži na objektu, pred izdelavo finalne površinske </t>
  </si>
  <si>
    <t xml:space="preserve">obdelave je na jeklenih konstrukcijah, ki so v končni obdelavi vidne,  </t>
  </si>
  <si>
    <t>vse zvare pobrusiti gladko in ravno do površine profila.</t>
  </si>
  <si>
    <t xml:space="preserve">Jeklena konstrukcija je zaščitena proti koroziji, vrsta zaščite je </t>
  </si>
  <si>
    <t>odvisna od načina, ki je predpisan ter od zahtev projektanta oziroma</t>
  </si>
  <si>
    <t>investitorja, vendar mora postopek priprave jeklene konstrukcije za</t>
  </si>
  <si>
    <t>AK zaščito upoštevati :</t>
  </si>
  <si>
    <t xml:space="preserve">čiščenje vseh površin s peskanjem obdelave </t>
  </si>
  <si>
    <t>Sa 2,5 po SIT 055900/1967 in odpraševanje</t>
  </si>
  <si>
    <t xml:space="preserve">temeljna barva debeline minimalno 30 mikronov kot osnovni </t>
  </si>
  <si>
    <t>antikorozivni premaz izveden v delavnici</t>
  </si>
  <si>
    <t xml:space="preserve">izvedba in sistem AKZ mora ustrezati Pravilniku o tehničnih merah in </t>
  </si>
  <si>
    <t xml:space="preserve">pogojih za zaščito kovinskih konstrukcij pred korozijo ali </t>
  </si>
  <si>
    <t>ustreznemu DIN standardu, ter SIST EN ISO 12944</t>
  </si>
  <si>
    <t xml:space="preserve">Projektno dokumentacijo PZI in PID ( z delavniškimi načrti ) mora </t>
  </si>
  <si>
    <t>izdelati izvajalec jeklene konstrukcije po statičnem izračunu DGD faze.</t>
  </si>
  <si>
    <t>PZI načrte z delavniškimi načrti morata pregledati in s podpisom</t>
  </si>
  <si>
    <t>potrditi projektant gradbenih konstrukcij in arhitekt.</t>
  </si>
  <si>
    <t>Jeklene konstrukcije SKUPAJ :</t>
  </si>
  <si>
    <t>OPOMBE:</t>
  </si>
  <si>
    <t xml:space="preserve">V enotnih cenah je potrebno upoštevati tudi postavitev vseh delovnih </t>
  </si>
  <si>
    <t>odrov !</t>
  </si>
  <si>
    <t>Razna dela SKUPAJ:</t>
  </si>
  <si>
    <t>JEKELENE KONSTRUKCIJE</t>
  </si>
  <si>
    <t>B/IV.</t>
  </si>
  <si>
    <t>( enokapna streha ).</t>
  </si>
  <si>
    <t>STREHA</t>
  </si>
  <si>
    <t xml:space="preserve">A/III.   </t>
  </si>
  <si>
    <t>Ureditev gradbišča</t>
  </si>
  <si>
    <t>Ureditev gradbišča, izvedba uvozov, izvozov na gradbišče. Po končanih delih se odstranijo vsi provizoriji, teren gradbišča se očisti in uredi v končno predvideno stanje po projektu.</t>
  </si>
  <si>
    <t>Postavitev gradbiščne table</t>
  </si>
  <si>
    <t>Izdelava in postavitev table za označitev gradbišča, skladno z veljavnim pravilnikom o označitvi gradbišč. Všteto tudi odstranjevanje table po končani gradnji.</t>
  </si>
  <si>
    <t>PRIPRAVLJALNA DELA, RUŠITVE IN ZAKLJUČNA DELA</t>
  </si>
  <si>
    <t xml:space="preserve">Rušitev tlaka  iz bet. tlakovcev </t>
  </si>
  <si>
    <t>Pazljivo izvajanje izkopa ob objektu in obstoječih temeljih!</t>
  </si>
  <si>
    <r>
      <t>m</t>
    </r>
    <r>
      <rPr>
        <vertAlign val="superscript"/>
        <sz val="10"/>
        <rFont val="Arial"/>
        <family val="2"/>
        <charset val="238"/>
      </rPr>
      <t xml:space="preserve">3    </t>
    </r>
  </si>
  <si>
    <t xml:space="preserve">pretežno  ročni izkop </t>
  </si>
  <si>
    <r>
      <t>m2</t>
    </r>
    <r>
      <rPr>
        <vertAlign val="superscript"/>
        <sz val="10"/>
        <rFont val="Arial"/>
        <family val="2"/>
        <charset val="238"/>
      </rPr>
      <t xml:space="preserve">    </t>
    </r>
  </si>
  <si>
    <t>Izkop v zemljini III. in IV.  kategorije. Izkop mešanega  materiala, z direktnim odlaganjem na deponijo na gradbišču, za ponovno vgraditev in zasipe  ob novih temeljih.</t>
  </si>
  <si>
    <t>Zasip za AB temelji</t>
  </si>
  <si>
    <t>Tehzologija izdelave betona in beton kot izdelek morata zadovoljiti zahteve iz evropskih standardov ENV 206 in ENV 1992.1991.</t>
  </si>
  <si>
    <r>
      <rPr>
        <b/>
        <sz val="8"/>
        <rFont val="Arial"/>
        <family val="2"/>
        <charset val="238"/>
      </rPr>
      <t>OPOMBA</t>
    </r>
    <r>
      <rPr>
        <sz val="8"/>
        <rFont val="Arial"/>
        <family val="2"/>
        <charset val="238"/>
      </rPr>
      <t>: način izvedbe zameljskih del je prepuščen tehnologiji in opremljenosti izvajalca!</t>
    </r>
  </si>
  <si>
    <r>
      <rPr>
        <b/>
        <sz val="8"/>
        <rFont val="Arial"/>
        <family val="2"/>
        <charset val="238"/>
      </rPr>
      <t>OPOMBA</t>
    </r>
    <r>
      <rPr>
        <sz val="8"/>
        <rFont val="Arial"/>
        <family val="2"/>
        <charset val="238"/>
      </rPr>
      <t>: pred začetkom izvedbe zemeljskih del pregledati geotehnično poročilo, po izkopu gradbene jame teren pregleda geomehanik!</t>
    </r>
  </si>
  <si>
    <r>
      <t xml:space="preserve"> m</t>
    </r>
    <r>
      <rPr>
        <vertAlign val="superscript"/>
        <sz val="10"/>
        <color indexed="8"/>
        <rFont val="Arial"/>
        <family val="2"/>
        <charset val="238"/>
      </rPr>
      <t>2</t>
    </r>
  </si>
  <si>
    <r>
      <t xml:space="preserve"> m</t>
    </r>
    <r>
      <rPr>
        <vertAlign val="superscript"/>
        <sz val="10"/>
        <color indexed="8"/>
        <rFont val="Arial"/>
        <family val="2"/>
        <charset val="238"/>
      </rPr>
      <t>3</t>
    </r>
  </si>
  <si>
    <r>
      <rPr>
        <b/>
        <sz val="8"/>
        <color indexed="8"/>
        <rFont val="Arial"/>
        <family val="2"/>
        <charset val="238"/>
      </rPr>
      <t>OPOMBA</t>
    </r>
    <r>
      <rPr>
        <sz val="8"/>
        <color indexed="8"/>
        <rFont val="Arial"/>
        <family val="2"/>
        <charset val="238"/>
      </rPr>
      <t>: marke betonov MB po statičnem računu - glej tehnično poročilo</t>
    </r>
  </si>
  <si>
    <r>
      <rPr>
        <b/>
        <sz val="8"/>
        <rFont val="Arial"/>
        <family val="2"/>
        <charset val="238"/>
      </rPr>
      <t>Opomba</t>
    </r>
    <r>
      <rPr>
        <sz val="8"/>
        <rFont val="Arial"/>
        <family val="2"/>
        <charset val="238"/>
      </rPr>
      <t>: Pri izdelavi ponudbe za posamezna dela je potrebno upoštevati splošna določila za vse vrste del, ter posebna določila za posamezne vrste del!</t>
    </r>
  </si>
  <si>
    <r>
      <t>m</t>
    </r>
    <r>
      <rPr>
        <vertAlign val="superscript"/>
        <sz val="10"/>
        <color indexed="8"/>
        <rFont val="Arial"/>
        <family val="2"/>
        <charset val="238"/>
      </rPr>
      <t>2</t>
    </r>
  </si>
  <si>
    <r>
      <t>m</t>
    </r>
    <r>
      <rPr>
        <vertAlign val="superscript"/>
        <sz val="10"/>
        <color indexed="8"/>
        <rFont val="Arial"/>
        <family val="2"/>
        <charset val="238"/>
      </rPr>
      <t>3</t>
    </r>
  </si>
  <si>
    <t>Opaž AB pasovnih temeljev s prenosom materiala do mesta vgraditve, opaženjem, razopaženjem, čiščenjem lesa in vsemi pomožnimi deli. Obračun v m2.</t>
  </si>
  <si>
    <t>Izvedba priključka meteorne kanalizacije na najbližji meteorni jašek, vključno z vsemi potrebnimi fazami dela,…</t>
  </si>
  <si>
    <t>Zakoličba osi kanalizacije z lesenimi količki in zavarovanjem točk.</t>
  </si>
  <si>
    <t>Fino planiranje  pod tlakovci z izvedbo  peščene blazine</t>
  </si>
  <si>
    <t>Ponovno polaganje tlakovcev iz deponije, vključno s peščeno podlogo v deb 3 cm</t>
  </si>
  <si>
    <t>Naprava kompletnih peskolovov z izvedbo priključkov, betonsko dno - notranjim premazom ( 2x ibitol ), z  izkopom, zasipom in tipskim pokrovom.</t>
  </si>
  <si>
    <t>m'</t>
  </si>
  <si>
    <t>Montaža in demontaža lahkih premičnih  odrov do višine 3.00 m.</t>
  </si>
  <si>
    <t xml:space="preserve">REKAPITULACIJA </t>
  </si>
  <si>
    <t>INVESTITOR : OBČINA GORIŠNICA</t>
  </si>
  <si>
    <t xml:space="preserve">                        Gorišnica 83 a</t>
  </si>
  <si>
    <t xml:space="preserve">                         2272 Gorišnica</t>
  </si>
  <si>
    <t>OBJEKT        : ŠPORTNI CENTER GORIŠNICA</t>
  </si>
  <si>
    <t xml:space="preserve">barva: RAL siva  antracit </t>
  </si>
  <si>
    <t>B/I.  Streha , krovsko kleparska dela</t>
  </si>
  <si>
    <t>Pritrjevanje z nerjavečimi vijaki s podložko, oddelava vogalov</t>
  </si>
  <si>
    <t>Podkonstrukcija atike je izdelana iz jeklenih škatlastih profilov</t>
  </si>
  <si>
    <t>Jeklena konstrukcija atike</t>
  </si>
  <si>
    <t xml:space="preserve">REKAPITULACIJA ELEKTRIČNE INSTALACIJE </t>
  </si>
  <si>
    <t xml:space="preserve">PROJEKTANTSKI POPISI S PREDIZMERAMI </t>
  </si>
  <si>
    <t>Investitor:  Občina Gorišnica</t>
  </si>
  <si>
    <r>
      <rPr>
        <b/>
        <sz val="11"/>
        <color indexed="9"/>
        <rFont val="Calibri"/>
        <family val="2"/>
        <charset val="238"/>
      </rPr>
      <t xml:space="preserve">Investitor: </t>
    </r>
    <r>
      <rPr>
        <b/>
        <sz val="11"/>
        <rFont val="Calibri"/>
        <family val="2"/>
        <charset val="238"/>
      </rPr>
      <t xml:space="preserve"> Gorišnica 83a, 2272 Gorišnica</t>
    </r>
  </si>
  <si>
    <t>Projekt:   ELEKTRIČNE INSTALACIJE IN ELEKTRO OPREMA</t>
  </si>
  <si>
    <t>Proj. dokumentacija: PZI</t>
  </si>
  <si>
    <t xml:space="preserve">  </t>
  </si>
  <si>
    <t>JAKI TOK</t>
  </si>
  <si>
    <t>STRELOVODNA INSTALACIJA, OZEMLJITVE</t>
  </si>
  <si>
    <t>SKUPAJ BREZ DDV</t>
  </si>
  <si>
    <t>Ponudbena cena skupaj brez DDV:</t>
  </si>
  <si>
    <t>DDV 22%</t>
  </si>
  <si>
    <t>Ponudbena  cena z DDV:</t>
  </si>
  <si>
    <t>Ponudnik</t>
  </si>
  <si>
    <t>Poz.</t>
  </si>
  <si>
    <t>Popis za dobavo in montažo</t>
  </si>
  <si>
    <t>m.e.</t>
  </si>
  <si>
    <t>kol.</t>
  </si>
  <si>
    <t>cena/enoto</t>
  </si>
  <si>
    <t>skupna cena</t>
  </si>
  <si>
    <t xml:space="preserve">OPOMBA: Vsi predvideni materiali z navedenim imenom 
določenih proizvajalcev se lahko nadomestijo z enakovrednimi  ali boljšimi karakteristikami!
</t>
  </si>
  <si>
    <t>Postavke morajo zajemati montažo, drobni, vezni in montažni material, zaključevanje in oštevilčenje kablov, priključevanje naprav, označevanje elementov in naprav (št. tokokroga, razdelilcev,..), prevozni in manipulativni stroški</t>
  </si>
  <si>
    <t>Priloženi certifikati, garancije,...</t>
  </si>
  <si>
    <t>Preboji do fi 50mm morajo biti vključeni v ceni</t>
  </si>
  <si>
    <t>POLOŽITVENI MATERIALI</t>
  </si>
  <si>
    <t>Dobava in montaža kabla  položenega delno v I.C. podometno ali tehniki litega betona, v glavnem po kabelskih policah, delno po priponah, delno v jašku, ….., komplet</t>
  </si>
  <si>
    <t>- postavka za kable mora zajemati ves drobni, pritrdilni in pomožni material, vdolbenje zidov,….</t>
  </si>
  <si>
    <t>- označevanje, zaključevanje, ranžiranje,  oštevilčenje kablov, ….</t>
  </si>
  <si>
    <t>- vse certifikate, garancije, ….</t>
  </si>
  <si>
    <t xml:space="preserve">NYM-J 3x2,5 mm 2 </t>
  </si>
  <si>
    <t>m</t>
  </si>
  <si>
    <t xml:space="preserve">NYM-J 3x1,5 mm 2 </t>
  </si>
  <si>
    <t xml:space="preserve">NYM-J 5x1,5 mm 2 </t>
  </si>
  <si>
    <t xml:space="preserve">Ozemljitveni vodnik H07V-K 2,5 mm2, zelen           </t>
  </si>
  <si>
    <t xml:space="preserve">Ozemljitveni vodnik H07V-K 4 mm2, zelen           </t>
  </si>
  <si>
    <t xml:space="preserve">Ozemljitveni vodnik H07V-K 16 mm2, zelen </t>
  </si>
  <si>
    <t xml:space="preserve">Dobava in montaža Tuboflex samogasnih inštalacijskih cevi (neširjenje strupenih plinov v primeru požara,….), komplet s spojkami, uvodnicami, položenih podometno  ali tehniki litega betona, komplet z vdolbenjem zidov  </t>
  </si>
  <si>
    <t xml:space="preserve">fi  16 mm         </t>
  </si>
  <si>
    <t xml:space="preserve">Dobava in montaža P/O stikalnega mesta za razsvetljavo, komplet s priklopi kablov, drobnim materialom, ustreznimi potrebnimi tipskimi dozami, ustreznimi okviri,  številčenjem, oznakami, ….., sestavljenega iz: </t>
  </si>
  <si>
    <t xml:space="preserve">Dobava in montaža P/O vtičniškega mesta, komplet s priklopi kablov, drobnim materialom, ustreznimi potrebnimi tipskimi dozami, ustreznimi okviri,  številčenjem, oznakami, ….., sestavljenega iz: </t>
  </si>
  <si>
    <t>1 x vtičnica 230V, IP44, s pokrovom, otroško varne</t>
  </si>
  <si>
    <t>Dobava in montaža ozemljitvenih omaric - DIP</t>
  </si>
  <si>
    <t>kos</t>
  </si>
  <si>
    <t>Ozemljitvene objemke</t>
  </si>
  <si>
    <t>Izvedba ozemljitev (razdelilci, kovinske mase), komplet</t>
  </si>
  <si>
    <t>E.1.1. POLOŽITVENI MATERIALI</t>
  </si>
  <si>
    <t>SVETILA</t>
  </si>
  <si>
    <t>DOBAVA IN MONTAŽA SVETILK, KOMPLET Z DROBNIM, POMOŽNIM TER MONTAŽNIM MATERIALOM, PRIKLOPOM, Z SIJALKAMI, PREIZKUSOM DELOVANJA, prevozni in manipulativni stroški, priloženi certifikati, garancije,meritve osvetljenosti,……</t>
  </si>
  <si>
    <t>KOT NAPRIMER</t>
  </si>
  <si>
    <t>E.1.2. SVETILA</t>
  </si>
  <si>
    <t>STIKALNI BLOKI</t>
  </si>
  <si>
    <t>Dobava in montaža v obstoječi razdelilec objekta:</t>
  </si>
  <si>
    <t>Inštalacijski odklopnik 10kA:</t>
  </si>
  <si>
    <t>ostali potrebni drobni material</t>
  </si>
  <si>
    <t>E.1.3. STIKALNI BLOKI</t>
  </si>
  <si>
    <t>Električne meritve, atesti, izjave, komplet protokoli,…..</t>
  </si>
  <si>
    <t>E.1. JAKI TOK</t>
  </si>
  <si>
    <t xml:space="preserve">ZUNANJI SISTEM ZAŠČITE PRED STRELO - </t>
  </si>
  <si>
    <t>ZAŠČITA PRED NEPOSREDNIM / DIREKTNIM UDAROM STRELE -</t>
  </si>
  <si>
    <t>STRELOVODNA INSTALACIJA</t>
  </si>
  <si>
    <t>Št.</t>
  </si>
  <si>
    <t>Opis</t>
  </si>
  <si>
    <t>Enota</t>
  </si>
  <si>
    <t>Količina</t>
  </si>
  <si>
    <t>Cena(€)</t>
  </si>
  <si>
    <t>Strošek (€)</t>
  </si>
  <si>
    <t>OPOMBA: Vsi predvideni materiali z navedenim imenom določenih proizvajalcev se lahko nadomestijo z enakovrednimi  ali boljšimi karakteristikami!</t>
  </si>
  <si>
    <t>Postavke morajo zajemati montažo, drobni, vezni in montažni material, številčenje odvodov, prevozni in manipulativni stroški</t>
  </si>
  <si>
    <t>LOVILNI SISTEM STRELOVODNE INSTALACIJE</t>
  </si>
  <si>
    <r>
      <t xml:space="preserve">Dobava in montaža slemenskega/strešnega nosilnega elementa </t>
    </r>
    <r>
      <rPr>
        <b/>
        <sz val="10"/>
        <rFont val="Arial"/>
        <family val="2"/>
        <charset val="238"/>
      </rPr>
      <t>SON16 (Rf-K)</t>
    </r>
    <r>
      <rPr>
        <sz val="10"/>
        <rFont val="Arial"/>
        <family val="2"/>
        <charset val="238"/>
      </rPr>
      <t xml:space="preserve"> iz nerjavečega jekla</t>
    </r>
    <r>
      <rPr>
        <b/>
        <sz val="10"/>
        <rFont val="Arial"/>
        <family val="2"/>
        <charset val="238"/>
      </rPr>
      <t xml:space="preserve"> </t>
    </r>
    <r>
      <rPr>
        <sz val="10"/>
        <rFont val="Arial"/>
        <family val="2"/>
        <charset val="238"/>
      </rPr>
      <t xml:space="preserve">za pritrjevanje strelovodnega vodnika AH1 Al fi 8mm na pločevinasto trapetno kritino oziroma pločevinasto kapo atike. 
Proizvajalec HERMI
</t>
    </r>
  </si>
  <si>
    <t>ODVODNI SISTEM STRELOVODNE INSTALACIJE</t>
  </si>
  <si>
    <r>
      <t xml:space="preserve">Dobava in montaža zidnega nosilnega elementa </t>
    </r>
    <r>
      <rPr>
        <b/>
        <sz val="10"/>
        <rFont val="Arial"/>
        <family val="2"/>
        <charset val="238"/>
      </rPr>
      <t>SON16 (Rf-V)</t>
    </r>
    <r>
      <rPr>
        <sz val="10"/>
        <rFont val="Arial"/>
        <family val="2"/>
        <charset val="238"/>
      </rPr>
      <t xml:space="preserve"> iz nerjavečega jekla</t>
    </r>
    <r>
      <rPr>
        <b/>
        <sz val="10"/>
        <rFont val="Arial"/>
        <family val="2"/>
        <charset val="238"/>
      </rPr>
      <t xml:space="preserve"> </t>
    </r>
    <r>
      <rPr>
        <sz val="10"/>
        <rFont val="Arial"/>
        <family val="2"/>
        <charset val="238"/>
      </rPr>
      <t xml:space="preserve">za pritrjevanje strelovodnega vodnika AH1 Al fi 8mm na fasadne pločevinaste panele. 
Proizvajalec HERMI
</t>
    </r>
  </si>
  <si>
    <t>KONTAKTNI MATERIAL IN STRELOVODNI VODNIKI</t>
  </si>
  <si>
    <r>
      <t xml:space="preserve">Dobava in montaža sponke </t>
    </r>
    <r>
      <rPr>
        <b/>
        <sz val="10"/>
        <rFont val="Arial"/>
        <family val="2"/>
        <charset val="238"/>
      </rPr>
      <t>KON04 A SIMPLE (Rf-V)</t>
    </r>
    <r>
      <rPr>
        <sz val="10"/>
        <rFont val="Arial"/>
        <family val="2"/>
        <charset val="238"/>
      </rPr>
      <t xml:space="preserve"> iz nerjavečega jekla za medsebojno spajanje/podaljševanje okroglih strelovodnih vodnikov. 
Proizvajalec HERMI
</t>
    </r>
  </si>
  <si>
    <r>
      <t xml:space="preserve">Dobava in montaža merilne sponke </t>
    </r>
    <r>
      <rPr>
        <b/>
        <sz val="10"/>
        <rFont val="Arial"/>
        <family val="2"/>
        <charset val="238"/>
      </rPr>
      <t>KON07 (Rf-V)</t>
    </r>
    <r>
      <rPr>
        <sz val="10"/>
        <rFont val="Arial"/>
        <family val="2"/>
        <charset val="238"/>
      </rPr>
      <t xml:space="preserve"> iz nerjavečega jekla za izvedbo merilnih spojev med okroglimi vodniki. 
Proizvajalec HERMI
</t>
    </r>
  </si>
  <si>
    <r>
      <t xml:space="preserve">Dobava in montaža odkapnika </t>
    </r>
    <r>
      <rPr>
        <b/>
        <sz val="10"/>
        <rFont val="Arial"/>
        <family val="2"/>
        <charset val="238"/>
      </rPr>
      <t xml:space="preserve">KON21 (Rf-V) </t>
    </r>
    <r>
      <rPr>
        <sz val="10"/>
        <rFont val="Arial"/>
        <family val="2"/>
        <charset val="238"/>
      </rPr>
      <t xml:space="preserve">za preprečitev zatekanja vode v steno po strelovodnem vodniku v primeru podometnih vertikalnih odvodov. 
Proizvajalec HERMI
</t>
    </r>
  </si>
  <si>
    <r>
      <t xml:space="preserve">Dobava in montaža oznak merilnih mest </t>
    </r>
    <r>
      <rPr>
        <b/>
        <sz val="10"/>
        <rFont val="Arial"/>
        <family val="2"/>
        <charset val="238"/>
      </rPr>
      <t>MŠ (Rf-V).</t>
    </r>
    <r>
      <rPr>
        <sz val="10"/>
        <rFont val="Arial"/>
        <family val="2"/>
        <charset val="238"/>
      </rPr>
      <t xml:space="preserve"> 
Proizvajalec HERMI
</t>
    </r>
  </si>
  <si>
    <r>
      <t xml:space="preserve">Dobava in montaža okroglega aluminijastega strelovodnega vodnika </t>
    </r>
    <r>
      <rPr>
        <b/>
        <sz val="10"/>
        <rFont val="Arial"/>
        <family val="2"/>
        <charset val="238"/>
      </rPr>
      <t>AH1</t>
    </r>
    <r>
      <rPr>
        <sz val="10"/>
        <rFont val="Arial"/>
        <family val="2"/>
        <charset val="238"/>
      </rPr>
      <t xml:space="preserve"> Al fi 8mm na tipske strelovodne nosilne elemente. 
Proizvajalec HERMI
</t>
    </r>
  </si>
  <si>
    <t>OZEMLJITVENI SISTEM STRELOVODNE INSTALACIJE IN IZENAČITVE POTENCIALOV</t>
  </si>
  <si>
    <r>
      <t xml:space="preserve">Dobava in montaža sponke </t>
    </r>
    <r>
      <rPr>
        <b/>
        <sz val="10"/>
        <rFont val="Arial"/>
        <family val="2"/>
        <charset val="238"/>
      </rPr>
      <t xml:space="preserve">KON01 (Rf-V) </t>
    </r>
    <r>
      <rPr>
        <sz val="10"/>
        <rFont val="Arial"/>
        <family val="2"/>
        <charset val="238"/>
      </rPr>
      <t xml:space="preserve">iz nerjavečega jekla za izvedbo spojev med ploščatim strelovodnim vodniki. 
Proizvajalec HERMI
</t>
    </r>
  </si>
  <si>
    <r>
      <t xml:space="preserve">Dobava in montaža sponke </t>
    </r>
    <r>
      <rPr>
        <b/>
        <sz val="10"/>
        <rFont val="Arial"/>
        <family val="2"/>
        <charset val="238"/>
      </rPr>
      <t xml:space="preserve">KON01 + svorniki (Rf-V) </t>
    </r>
    <r>
      <rPr>
        <sz val="10"/>
        <rFont val="Arial"/>
        <family val="2"/>
        <charset val="238"/>
      </rPr>
      <t xml:space="preserve">iz nerjavečega jekla za izvedbo vijačnih merilnih  spojev med ploščatimi strelovodnimi vodniki ter kovinskimi konstrukcijami. 
Proizvajalec HERMI
</t>
    </r>
  </si>
  <si>
    <r>
      <t xml:space="preserve">Dobava in montaža sponke </t>
    </r>
    <r>
      <rPr>
        <b/>
        <sz val="10"/>
        <rFont val="Arial"/>
        <family val="2"/>
        <charset val="238"/>
      </rPr>
      <t xml:space="preserve">KON09 (Fe) </t>
    </r>
    <r>
      <rPr>
        <sz val="10"/>
        <rFont val="Arial"/>
        <family val="2"/>
        <charset val="238"/>
      </rPr>
      <t xml:space="preserve">iz jekla za izvedbo spojev med ploščatimi strelovodnimi vodniki do širine 40 mm ter armaturo temeljev do fi 20 mm v betonu. 
Proizvajalec HERMI
</t>
    </r>
  </si>
  <si>
    <r>
      <t xml:space="preserve">Dobava in montaža ploščatega vodnika </t>
    </r>
    <r>
      <rPr>
        <b/>
        <sz val="10"/>
        <rFont val="Arial"/>
        <family val="2"/>
        <charset val="238"/>
      </rPr>
      <t>RH1*H2</t>
    </r>
    <r>
      <rPr>
        <sz val="10"/>
        <rFont val="Arial"/>
        <family val="2"/>
        <charset val="238"/>
      </rPr>
      <t xml:space="preserve"> 30x3,5 mm iz nerjavečega jekla 30x3,5 mm za izvedbo ozemljitvene instalacije. 
Proizvajalec HERMI
</t>
    </r>
  </si>
  <si>
    <r>
      <t xml:space="preserve">Dobava in montaža sponke </t>
    </r>
    <r>
      <rPr>
        <b/>
        <sz val="10"/>
        <rFont val="Arial"/>
        <family val="2"/>
        <charset val="238"/>
      </rPr>
      <t xml:space="preserve">KON03 + svorniki (Rf-V) </t>
    </r>
    <r>
      <rPr>
        <sz val="10"/>
        <rFont val="Arial"/>
        <family val="2"/>
        <charset val="238"/>
      </rPr>
      <t xml:space="preserve">iz nerjavečega jekla za izvedbo vijačnih merilnih  spojev med okroglimi strelovodnimi vodniki ter kovinskimi konstrukcijami. 
Proizvajalec HERMI
</t>
    </r>
  </si>
  <si>
    <t xml:space="preserve">Vizuelni pregled, meritve strelovodne napeljave z izdajo merilnega poročila s pripadajočo tehnično dokumentacijo
</t>
  </si>
  <si>
    <t xml:space="preserve">Drobni in montažni material 
</t>
  </si>
  <si>
    <t>%</t>
  </si>
  <si>
    <t xml:space="preserve">Transportni in manipulativni stroški  
</t>
  </si>
  <si>
    <r>
      <t xml:space="preserve">Nepredvidena dela z vpisom v gradbeni dnevnik </t>
    </r>
    <r>
      <rPr>
        <b/>
        <sz val="11"/>
        <rFont val="Calibri"/>
        <family val="2"/>
        <charset val="238"/>
      </rPr>
      <t xml:space="preserve"> 
</t>
    </r>
  </si>
  <si>
    <t>SKUPAJ STRELOVODNA INSTALACIJA</t>
  </si>
  <si>
    <r>
      <rPr>
        <b/>
        <sz val="11"/>
        <rFont val="Calibri"/>
        <family val="2"/>
        <charset val="238"/>
      </rPr>
      <t>Opomba:</t>
    </r>
    <r>
      <rPr>
        <sz val="11"/>
        <rFont val="Calibri"/>
        <family val="2"/>
        <charset val="238"/>
      </rPr>
      <t xml:space="preserve"> 
pred izvedbo preveriti strešno kritino, debelino izolacije, tip fasade,…..., ter temu prilagoditi po potrebi ustrezni strelovodni material</t>
    </r>
  </si>
  <si>
    <t>C/</t>
  </si>
  <si>
    <t>ELEKTRO DELA</t>
  </si>
  <si>
    <t xml:space="preserve">                        POMOŽNI OBJEKT - STROJNA LOPA</t>
  </si>
  <si>
    <t xml:space="preserve">                        velikosti 14,00 m x 10,60 m</t>
  </si>
  <si>
    <t xml:space="preserve">PREDMET    :  Projektantski popis  GO del </t>
  </si>
  <si>
    <t>ŠT.PROJ.       : 16/2024</t>
  </si>
  <si>
    <t>Zakoličba vseh obstoječih komunalnih vodov v območju gradbenih posegov ter varovanje le teh, upoštevajoč prisotnost pooblaščenih inštitucij.</t>
  </si>
  <si>
    <t>Izvedba uradne zakoličbe objekta pred pričetkom gradnje. V ceni je potrebno zajeti stroške pooblaščenega izvajalca - geodeta, izmere in izdelava zapisnika o zakoličbi objekta. Lopa  tlorisnih dimenzij 14 x 10,60 m</t>
  </si>
  <si>
    <t>Izkop materiala za pasovne  temelje, z  nakladanjem materiala na prevozno sredstvo.</t>
  </si>
  <si>
    <r>
      <t>Planiranje in izravnava dna pod  pasovnimi temelji  v zahtevani ravnini z izvršitvijo manjših površinskih izkopov ( do 0,05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 xml:space="preserve"> ), ter premeščanjem materiala v vdolbine z utrjevanjem in valjanjem dna do predpisane zbitosti v skladu z navodili geomehanika. </t>
    </r>
  </si>
  <si>
    <t xml:space="preserve">Zasip za AB pasovnimi temelji z izkopanim kvalitetnim materialom III. ktg., izvedeno v plasteh po 20 cm, s komprimiranjem do potrebne polne zbitosti, dovoz materiala iz gradbiščne deponije na razdalji 50 m. Zasipni material je sproti utrjevati-komprimirati do predpisane zbitosti v skladu z navodili geomehanika. </t>
  </si>
  <si>
    <t>Dobava in vgrajevanje podložnega izravnalnega  betona C 12/150, preseka do 0,10 m3/m2 v nevidne, nearmirane konstrukcije pod pasovnimi temeljii , plastičen beton granulacije 0-16 mm, Dmax16. Izvedba z vsemi pomožnimi deli in transporti.  Podložni izravnalni beton povprečne debeline 6,0 cm. Podložni beton izveden na zbita tla in zbito tamponsko blazino.</t>
  </si>
  <si>
    <t>Odstranitev  obstoječih tlakovcev v območju izvedbe novih  temeljev in priključka na meteorno kanalizacijo. Obstoječe tlakovce je očistitio, zlagati na palete in shraniti na lokaciji za ponovno polaganje .</t>
  </si>
  <si>
    <t xml:space="preserve">Rušitev tlaka   bet. robnikov </t>
  </si>
  <si>
    <t>Odstranitev  obstoječih robnikov v območju obdelave in priključka na cesto. Obstoječe robnike je očistitio, zlagati na palete in shraniti na lokaciji za ponovno polaganje .</t>
  </si>
  <si>
    <t>9.</t>
  </si>
  <si>
    <t>10.</t>
  </si>
  <si>
    <t>Širok strojni izkop zemljine I. ktg. (humus)z odrivom v začasno deponijo izven gradbišča,za kasnejšo uporabo. Deb. sloja cca 20cm.</t>
  </si>
  <si>
    <t>Izkopi za instalacije in kanalizacijo izven objekta niso zajeti !</t>
  </si>
  <si>
    <t>Montaža in demontaža fasadnih odrov do višine 3.00 m.</t>
  </si>
  <si>
    <t>jašek v betonski ali PE izvedbi ali podobni z</t>
  </si>
  <si>
    <t>STREHA ,STREŠNA KONSTRUKCIJA z minimalnim naklonom 6 stopinje</t>
  </si>
  <si>
    <t>Naklon strehe 6 stopinj!</t>
  </si>
  <si>
    <t>Višina obrobe 147 cm.</t>
  </si>
  <si>
    <t>Dolžina obrobe po obodu objekta 50 m1</t>
  </si>
  <si>
    <t>razvita širina obrobe 8-130 cm cm.</t>
  </si>
  <si>
    <t>razvita širina obrobe 35 cm.</t>
  </si>
  <si>
    <r>
      <t xml:space="preserve">Kompletna izdelava, dobava in montaža  vertikalne odtočne cevi okrogle oblike, fi 12cm, z vsemi preddeli, objemkami, pritrjevanjem z izvedbo priključka na odtočno cev in peskolov in ostalimi pomožnimi deli. </t>
    </r>
    <r>
      <rPr>
        <i/>
        <u/>
        <sz val="10"/>
        <rFont val="Arial"/>
        <family val="2"/>
        <charset val="238"/>
      </rPr>
      <t xml:space="preserve"> </t>
    </r>
    <r>
      <rPr>
        <i/>
        <sz val="10"/>
        <rFont val="Arial"/>
        <family val="2"/>
        <charset val="238"/>
      </rPr>
      <t>V postavki so zajeta tudi vsa kolena!</t>
    </r>
    <r>
      <rPr>
        <i/>
        <u/>
        <sz val="10"/>
        <rFont val="Arial"/>
        <family val="2"/>
        <charset val="238"/>
      </rPr>
      <t xml:space="preserve"> </t>
    </r>
    <r>
      <rPr>
        <sz val="10"/>
        <rFont val="Arial"/>
        <family val="2"/>
        <charset val="238"/>
      </rPr>
      <t>Barva po izboru arhitekta.</t>
    </r>
  </si>
  <si>
    <r>
      <t>Nabava in vgradnja</t>
    </r>
    <r>
      <rPr>
        <b/>
        <sz val="10"/>
        <rFont val="Arial"/>
        <family val="2"/>
        <charset val="238"/>
      </rPr>
      <t xml:space="preserve">  notranje fasadne obloge  iz OSB plošč.</t>
    </r>
    <r>
      <rPr>
        <sz val="10"/>
        <rFont val="Arial"/>
        <family val="2"/>
        <charset val="238"/>
      </rPr>
      <t xml:space="preserve"> Postavka  zajema  nabavo in izdelavo potrebne podkonstrukcije,  pritrjevanje  z vsem ustreznim pritrdilnim materialom, vsemi transporti in prenosi ter pomožnimi deli. </t>
    </r>
  </si>
  <si>
    <t>Višina plošč do 5,20 m</t>
  </si>
  <si>
    <t>Alu zaključna in odkapna polica obroba pri oknih</t>
  </si>
  <si>
    <t>Komplet z vsemi pomožnimi deli, materialom in prenosi</t>
  </si>
  <si>
    <t>Dobava in montaža zunanjih vhodnih sekcijskih dvižnih garažnih vrat, dimenzije 450 x 400 cm, krilo alu polno izolirano, kljuka tipska, barva bela, jeklena vodila in potrebna podkonstrukcijaodpiranje z daljincem in s tipko na notranji strani, komplet z erlektromotorjem, odpiranjem v primeru izpada elektrike.</t>
  </si>
  <si>
    <t>Zunanja ureditev SKUPAJ:</t>
  </si>
  <si>
    <t>ZUNANJA UREDITEV</t>
  </si>
  <si>
    <t xml:space="preserve">Rušitev asfalta  deb cca 10 cm z odvozom v trajno deponijo  do 10 km in plačilom zaks, z vsemi potrebnimi fazami dela </t>
  </si>
  <si>
    <t xml:space="preserve">Strojno rezanje asfalta z diamantno žago deb cca 10 cm s predhodnim zarisovanjem </t>
  </si>
  <si>
    <t xml:space="preserve">Dobava in vgraditev  nasipnega materiala -peščene blazine , povprečne debeline  debeline 30,0 cm (pod nasutjem za asfalt) , komprimacija Ev2=60MN/m2. </t>
  </si>
  <si>
    <t xml:space="preserve">Dobava in vgraditev nevezane nosilne plasti debeline 25,0 cm iz drobljenca 0/32 mm pod asfaltnimi površinami, komprimacija Ev2=80MN/m2. </t>
  </si>
  <si>
    <t xml:space="preserve">Fino planiranje planuma spodnjega ustroja, </t>
  </si>
  <si>
    <t xml:space="preserve">s točnostjo  +-2cm in komprimiranje do </t>
  </si>
  <si>
    <t xml:space="preserve">Dobava in strojno-ročno vgrajevanje nosilne plasti AC 22 base B 70/100 A3 ( BZNP 22 ) v debelini 8,0 c, pobrizg z emulzijo in  obrabne plasti AC surf B 70/100 A3 ( BB 8s ), v uvaljani debelini 4,0 cm. </t>
  </si>
  <si>
    <t>novi asfalt v objektu</t>
  </si>
  <si>
    <t>novi asfalt ob objektu (popravilo)v objektu</t>
  </si>
  <si>
    <t>novi asfalt pred vhodom  (v naklonu z navezavoo na dovor)</t>
  </si>
  <si>
    <t>Vgrajevanje betonskih robnikov 8/25 cm v betonski temelj C 12/15, z izkopom za temelje, izdelavo dvojnega opaža, betoniranjem, polaganjem robnikov in zalivanjem.</t>
  </si>
  <si>
    <t>polaganje robnikov (lahko se uporabijo stari )</t>
  </si>
  <si>
    <t>Vgrajevanje pogreznjenih betonskih robnikov 15/25 cm (vzhodna stran proti sosedu) v betonski temelj C 12/, z izkopom za temelje, izdelavo dvojnega opaža, betoniranjem, polaganjem robnikov in zalivanjem.</t>
  </si>
  <si>
    <t>popravilo pri novem dovozu (zahod)</t>
  </si>
  <si>
    <t xml:space="preserve">Izkop za meteorno kanalizacijo (strojno ,ročni izkop) , komplet z zasipom. Izkop do globine 80 cm , z odlaganjem materiala na gradbišču ,za ponovno vgradnjo in zasip </t>
  </si>
  <si>
    <t>BC fi 60 cm, globine do 200 cm.</t>
  </si>
  <si>
    <t xml:space="preserve">Humusiranje zelenih površin s humusom iz gradbiščne deponije v debelini 20cm, razgrinje in grobo planiranje </t>
  </si>
  <si>
    <t>Fino planiranje površin zelenic in dvakratna setev s travnim semenom, vključno z valjanjem in vsemi potrebnimi deli. Upoštevati 2x košnjo zaradi zgostitve posevka.</t>
  </si>
  <si>
    <r>
      <t>Nabava in vgradnja</t>
    </r>
    <r>
      <rPr>
        <b/>
        <sz val="10"/>
        <rFont val="Arial"/>
        <family val="2"/>
        <charset val="238"/>
      </rPr>
      <t xml:space="preserve"> čelne obrobe atike po notranji  strani</t>
    </r>
    <r>
      <rPr>
        <sz val="10"/>
        <rFont val="Arial"/>
        <family val="2"/>
        <charset val="238"/>
      </rPr>
      <t xml:space="preserve"> iz polne barvane pločevine. Čelna obroba  se pritrjuje  na pripravljeno kovinsko podkonstrukcijo  (zajeto pri postavji 2). Postavka  zajema   pritrjevanje na primarno konstrukcijo lope  ter nabavo in vgradnjo  čelne obrobe z vsem ustreznim pritrdilnim materialom, vsemi transporti in prenosi ter pomožnimi deli. Barva po RAL - v barvi strehe (siva - antracit).  </t>
    </r>
  </si>
  <si>
    <r>
      <t>Nabava in vgradnja</t>
    </r>
    <r>
      <rPr>
        <b/>
        <sz val="10"/>
        <rFont val="Arial"/>
        <family val="2"/>
        <charset val="238"/>
      </rPr>
      <t xml:space="preserve"> kapne  obrobe atike </t>
    </r>
    <r>
      <rPr>
        <sz val="10"/>
        <rFont val="Arial"/>
        <family val="2"/>
        <charset val="238"/>
      </rPr>
      <t xml:space="preserve"> iz polne barvane pločevine. Čelna obroba  se pritrjuje  na podkonstrukcijo .  Postavka  zajema   pritrjevanje   ter nabavo in vgradnjo  obrobe z vsem ustreznim pritrdilnim materialom, vsemi transporti in prenosi ter pomožnimi deli. Barva po RAL - v barvi strehe (siva - antracit).  </t>
    </r>
  </si>
  <si>
    <t>Dimenzije profilov  80/80/4  . Postavka  zajema  nabavo podkonstrukcije, izdelavo podkonstrukcije, pritrjevanje na primarno konstrukcijo nadstreška  z vsem ustreznim pritrdilnim materialom, vsemi transporti in prenosi ter pomožnimi deli.   Podkonstrukcija se izvede montažno in deloma z varjenjem.</t>
  </si>
  <si>
    <r>
      <t>Nabava in vgradnja</t>
    </r>
    <r>
      <rPr>
        <b/>
        <sz val="10"/>
        <rFont val="Arial"/>
        <family val="2"/>
        <charset val="238"/>
      </rPr>
      <t xml:space="preserve"> fasadne čelne obrobe atike (maske) po zunanji strani</t>
    </r>
    <r>
      <rPr>
        <sz val="10"/>
        <rFont val="Arial"/>
        <family val="2"/>
        <charset val="238"/>
      </rPr>
      <t xml:space="preserve"> iz fasadne polne barvane jeklene  pločevine . Čelna obroba  se pritrjuje na prej pripravljeno kovinsko podkonstrukcijo iz kvadratnih kovinskih profilov. (Dimenzije profilov  80/80/4 oz jih določi izvajalec glede na tehnologijo izvedbe!). Postavka  zajema    nabavo in vgradnjo  čelne obrobe z vsem ustreznim pritrdilnim materialom, vsemi transporti in prenosi ter pomožnimi deli. Barva po RAL - v barvi kot je na obstoječem objektu na zahodnem stolpu (bordo rdeča).  Podkonstrukcija je zajeta pri jeklenih konstrukcijah.</t>
    </r>
  </si>
  <si>
    <t>dobava in vgradnja jeklenih čevljev za pritrjevanje lesenih stebrov 18/18 cm (spodaj , vgrajeno v temelj). Komplet izdelava, vgradnja, vijačenje, ves potrebni pomožni material in prenosi</t>
  </si>
  <si>
    <t xml:space="preserve">Jeklena konstrukcija za nosilce </t>
  </si>
  <si>
    <t>dobava in vgradnja jeklenih čevljev zanamestitev in  pritrjevanje lepljenih  lesenih strešnih nosilcev  18/56 cm . Komplet izdelava, vgradnja, vijačenje, ves potrebni pomožni material in prenosi</t>
  </si>
  <si>
    <t>LESENE KONSTRUKCIJE</t>
  </si>
  <si>
    <t>B/V.</t>
  </si>
  <si>
    <t xml:space="preserve">   B/III.   Lesene  konstrukcije</t>
  </si>
  <si>
    <t xml:space="preserve">Lesena  konstrukcija lope </t>
  </si>
  <si>
    <t>Izdelava kompletne lesene konstrukcije lope sestavljene iz lesa I. kategorije.</t>
  </si>
  <si>
    <t>Lesene konstrukcije SKUPAJ :</t>
  </si>
  <si>
    <t xml:space="preserve">   B/IV.   Jekelene konstrukcije</t>
  </si>
  <si>
    <t xml:space="preserve">B/V.    Razna dela </t>
  </si>
  <si>
    <t xml:space="preserve">Jeklena konstrukcija za nosilno konstrukcijo </t>
  </si>
  <si>
    <t>konstrukcija antikorozijsko zaščitena in barvana</t>
  </si>
  <si>
    <t xml:space="preserve">nosilci dimenzije 18/56 cm, dolžina    10,50 m ,  2 x vpet , kom 3
   </t>
  </si>
  <si>
    <t>Lesena konst. pritrjena na nosilno leseno konstrukcijo lope</t>
  </si>
  <si>
    <t>Cena vsebuje dobavo lesa, postavitev lesene konst., spojna in pritrdilna sredstva, ter druga pomožna dela.  Leseni deli morajo biti finalno obdelani in  barvani z lazurnimi premazi, barva  po izbiri projektanta
Izbrani izvajalec mora v sklopu ponujene storitve ponuditi tudi izdelavo delavniške dokumentacije glede na osvojeno tehnologijo dela.</t>
  </si>
  <si>
    <t xml:space="preserve">Lesena lepljena strešna  konstrukcija lope </t>
  </si>
  <si>
    <t>Izdelava, dobava in montaža  strešne konstrukcije z nosilci iz lepljenega lameliranega  lesa, kvalitete  GL24h , debelina lamele 2 cm.  Nosilci  preseka po statičnem izračunu. Kompletno z vsem pritrdilnim materialom in vso potrebno  podkonstrukcijo(nabava, dobava in montaža)!</t>
  </si>
  <si>
    <t xml:space="preserve">Dobava in montaža PVC dvodelnih oken, dimenzije 240 x 100 cm, dvoslojna zasteklitev, kvalitetno okovje, kljuka, odpiranje na ventus  (prezračevanje) - nameščena stranska ročica za odpiranje visokega okna . </t>
  </si>
  <si>
    <t>Dobava in montaža PVC zunanjih vhodnih enokrilnih vrat, dimenzije 100 x 215 cm, krilo  polno izolirano, kljuka tipska, barva bela, jeklena nasadila, cilindrična ključavnica.</t>
  </si>
  <si>
    <r>
      <t>Kompletna izdelava, dobava in montaža</t>
    </r>
    <r>
      <rPr>
        <b/>
        <sz val="10"/>
        <rFont val="Arial"/>
        <family val="2"/>
        <charset val="238"/>
      </rPr>
      <t xml:space="preserve"> skritega žleba- žlote</t>
    </r>
    <r>
      <rPr>
        <sz val="10"/>
        <rFont val="Arial"/>
        <family val="2"/>
        <charset val="238"/>
      </rPr>
      <t xml:space="preserve"> strehe nadstreška, oglate oblike,r.š. cca.75 cm z  vsemi preddeli, potrebno leseno podkonstrukcijo in ostalimi pomožnimi deli. Žleb  v barvani pločevini 0.6 mm.  Barva po RAL po izboru arhitekta.</t>
    </r>
    <r>
      <rPr>
        <i/>
        <sz val="10"/>
        <rFont val="Arial"/>
        <family val="2"/>
        <charset val="238"/>
      </rPr>
      <t xml:space="preserve"> </t>
    </r>
  </si>
  <si>
    <t xml:space="preserve">Dobava in izdelava lesene konstrukcije lope  iz smrekovega lesa I.ktg, sestavljene iz stebrov  in nosilcev dim.18/18cm, vmesnih stebrov in okvirjev  - podkonstrukcija fasade dim 14/14 cm, ročic dim 14/14 cm, nosilca nad večjo odprtino  dim 18/24 cm, strešnih leg 10/12 cm (dimenzije po statičnem izračunu), komplet z veznimi sredstvi in sidranjem,podpiranjem ,  vsem dodatnim in pomožnim materialom, deli in transporti, vključno z zaščitnim insekticidnim in fugicidnim premazom  </t>
  </si>
  <si>
    <t xml:space="preserve">Armatura : dobava, rezanje, krivljenje, polaganje in vezanje v monolitnih klasičnih betonskih konstrukcijah. Obračun v kg. </t>
  </si>
  <si>
    <t>Jeklena konstrukcija  -spoj diagonale/zavetrovanje</t>
  </si>
  <si>
    <t>dobava in vgradnja jeklene pločevine na spoju diagonal/zavetrovanja - po detajlu statike . Jeklo kvalitete  S235.  Komplet izdelava, vgradnja, vijačenje, ves potrebni pomožni material in prenosi</t>
  </si>
  <si>
    <t>Gorišnica, avgust 2024</t>
  </si>
  <si>
    <t>sprotno čiščenje gradbišča in objekta</t>
  </si>
  <si>
    <t>Prostore za potrebe gradbišče in sanitarije zagotovi investitor v obstoječem objektu</t>
  </si>
  <si>
    <t>Varovanje objekta in gradbišča, čiščenje cest v času gradnje, ...</t>
  </si>
  <si>
    <t>v ceni zajeti tudi količenje po grobi pripravi temeljnih tal</t>
  </si>
  <si>
    <t>Dobava in položitev geotekstila (politlak folija npr. Typar  150 g/m2, Polyfelt ali enakovredno)  na dno in stranice ( brežine ) gradbene jame, s preklopom stikov 30 cm, pred izvedbo tamponske blazine , kot ločilni sloj med raščenim zbitim terenom in novim tamponom. Obračun v m2.</t>
  </si>
  <si>
    <t>Dobava in vgrajevanje betona C 25/30, v ab pasovne  temelje (40/80cm). Izvedba   z vsemi pomožnimi deli in transporti. Beton preseka do 0,30 m3/m2,…</t>
  </si>
  <si>
    <t>beton - C 25/30</t>
  </si>
  <si>
    <t xml:space="preserve">pasovni temelji višine H=80 cm </t>
  </si>
  <si>
    <t>A/V.    Odranje</t>
  </si>
  <si>
    <t>A/VI.    Kanalizacija - meteorna</t>
  </si>
  <si>
    <t>A/VII.    Zunanja ureditev</t>
  </si>
  <si>
    <t>Naprava kompletnega revizijskega vodotesnega jaška metorne kanalizacije, z  izkopom, zasipom in tipskim LTŽ pokrovom.</t>
  </si>
  <si>
    <t>novi asfalt pred vhodom  (v naklonu z navezavoo na dovoz)</t>
  </si>
  <si>
    <t>Strešna kritina - strešni panel s PIR polnilom debeline 5 cm</t>
  </si>
  <si>
    <t>Panel se montira na leseno konstrukcijo lope</t>
  </si>
  <si>
    <t xml:space="preserve">Elemente je potrebno pritrjevati z ustreznimi pritrdili, kot so za vgrajeno kritino ustrezni in dovoljeni.  </t>
  </si>
  <si>
    <t xml:space="preserve">postavka vključuje : strešne panele </t>
  </si>
  <si>
    <t>Po navodilih izbranega proizvajalca !</t>
  </si>
  <si>
    <t>Dobava in vgradnja demit fasade  z izolacijo v debelini 5 cm, komplet z izvedbo zaključnega sloja v beli barvi. Komplet vsa dela, potrebni material, pritrdilni material, vogalni zaključki,… vsi prenosi in prevozi</t>
  </si>
  <si>
    <t>Alu zaključna obroba spodaj (pocinkani U profil zaradi preprečitve vlage)</t>
  </si>
  <si>
    <t xml:space="preserve">Alu zaključna obroba pri velikih vratih </t>
  </si>
  <si>
    <t>Nosilec je v območju izvedbo žlote "zarezan" za cca 10cm</t>
  </si>
  <si>
    <t>Objekt:  POMOŽNI OBJEKT - STROJNA LOPA V ŠPORTNEM PARKU GORIŠNICA</t>
  </si>
  <si>
    <t>Štev. projekta:   16-PZI/2024</t>
  </si>
  <si>
    <t xml:space="preserve">FG16OR16 5x6 mm 2 </t>
  </si>
  <si>
    <t xml:space="preserve">NYM-J 5x2,5 mm 2 </t>
  </si>
  <si>
    <t>1 x stikalo menjalno, IP44</t>
  </si>
  <si>
    <t>Dobava in montaža vtičniškega gnezda sestavljenega iz:
1 x CEE 16A/400 VAC
2 x 16A/250 VAC
1 x RCCB 25/0,03A
1 x 3p. avt. odklopnik 16A
2 x 1p. avt. odklopnik 16A
kot npr. TDB04-11MV od TRACON ELECTRIC</t>
  </si>
  <si>
    <t>Dobava in montaža vtičniškega gnezda sestavljenega iz:
1 x 16A/250 VAC
1 x RCCB 25/0,03A
1 x 1p. avt. odklopnik 16A
kot npr. TDB02-6MV od TRACON ELECTRIC</t>
  </si>
  <si>
    <r>
      <t>Visoko učinkovita in trajnostna LED. Električni razred II, IP65. V kompletu s 4000K LED
kot:</t>
    </r>
    <r>
      <rPr>
        <b/>
        <sz val="11"/>
        <rFont val="Calibri"/>
        <family val="2"/>
      </rPr>
      <t xml:space="preserve"> THORN eco JULIE 1200 LED IP65 4000 840 
         Thorn eco</t>
    </r>
  </si>
  <si>
    <r>
      <t xml:space="preserve">Visoko učinkovita in trajnostna LED. Električni razred II, IP65. V kompletu s 4000K LED
kot: </t>
    </r>
    <r>
      <rPr>
        <b/>
        <sz val="11"/>
        <rFont val="Calibri"/>
        <family val="2"/>
        <charset val="238"/>
        <scheme val="minor"/>
      </rPr>
      <t>reflektor</t>
    </r>
    <r>
      <rPr>
        <b/>
        <sz val="11"/>
        <rFont val="Calibri"/>
        <family val="2"/>
        <charset val="238"/>
      </rPr>
      <t xml:space="preserve"> </t>
    </r>
    <r>
      <rPr>
        <b/>
        <sz val="11"/>
        <rFont val="Calibri"/>
        <family val="2"/>
      </rPr>
      <t xml:space="preserve">SCHRACH CAPRI LED  IP65 4000 50W 
       </t>
    </r>
  </si>
  <si>
    <t>prenapetostni odvodniki 275/12,5/3+1</t>
  </si>
  <si>
    <t>25A, 3P, C</t>
  </si>
  <si>
    <t>Dobava in montaža zidnega nadometnega razdelilca RM n/o , 24TE, dimenzij š=370, v=205, g=100 mm + kovinska vrata, dobava z ozemljitveno in ničelno zbiralko, IP30 Hager, Schrack oz. podobno, komplet z vsem potrebnim drobnim materialom, ,…..</t>
  </si>
  <si>
    <t>Zaščitno tokovno stikalo RCCB, tip A, 4p, 40/0,03A</t>
  </si>
  <si>
    <t>16A, 3P, C</t>
  </si>
  <si>
    <t>16A, 1P, C</t>
  </si>
  <si>
    <t xml:space="preserve">16A, 1P, B </t>
  </si>
  <si>
    <t xml:space="preserve">10A, 1P, B </t>
  </si>
  <si>
    <t>vrstne sponke, razne</t>
  </si>
  <si>
    <t>DIN letev</t>
  </si>
  <si>
    <t>nosilec zbiralk</t>
  </si>
  <si>
    <t>podporni izolatorji</t>
  </si>
  <si>
    <t>montažne plošče, nosilci,…..</t>
  </si>
  <si>
    <t xml:space="preserve">zbiralke kuponal </t>
  </si>
  <si>
    <t>predal za načrte A4</t>
  </si>
  <si>
    <t>tesnilo komplet</t>
  </si>
  <si>
    <t>uvodnice - razne</t>
  </si>
  <si>
    <t>pribor montažni</t>
  </si>
  <si>
    <t>prekritje - plošča končna</t>
  </si>
  <si>
    <t>prekritje - profil kotni</t>
  </si>
  <si>
    <t>trak slepi</t>
  </si>
  <si>
    <t>komp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</si>
</sst>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 _S_I_T_-;\-* #,##0.00\ _S_I_T_-;_-* &quot;-&quot;??\ _S_I_T_-;_-@_-"/>
    <numFmt numFmtId="165" formatCode="#,##0.00\ &quot;€&quot;"/>
    <numFmt numFmtId="166" formatCode="#,##0.00_ ;\-#,##0.00\ "/>
    <numFmt numFmtId="167" formatCode="#,##0.00\ [$€-1]"/>
    <numFmt numFmtId="168" formatCode="_-* #,##0\ _S_I_T_-;\-* #,##0\ _S_I_T_-;_-* &quot;-&quot;??\ _S_I_T_-;_-@_-"/>
    <numFmt numFmtId="169" formatCode="_-* #,##0.00\ &quot;SIT&quot;_-;\-* #,##0.00\ &quot;SIT&quot;_-;_-* &quot;-&quot;??\ &quot;SIT&quot;_-;_-@_-"/>
    <numFmt numFmtId="170" formatCode="#&quot;.&quot;"/>
    <numFmt numFmtId="171" formatCode="#,##0.00\ _S_I_T"/>
  </numFmts>
  <fonts count="101">
    <font>
      <sz val="11"/>
      <color theme="1"/>
      <name val="Calibri"/>
      <family val="2"/>
      <charset val="238"/>
      <scheme val="minor"/>
    </font>
    <font>
      <sz val="10"/>
      <name val="Arial CE"/>
      <charset val="238"/>
    </font>
    <font>
      <sz val="11"/>
      <color indexed="8"/>
      <name val="Calibri"/>
      <family val="2"/>
      <charset val="1"/>
    </font>
    <font>
      <sz val="10"/>
      <name val="Arial CE"/>
      <family val="2"/>
      <charset val="238"/>
    </font>
    <font>
      <sz val="10"/>
      <name val="Arial CE"/>
    </font>
    <font>
      <sz val="10"/>
      <color indexed="8"/>
      <name val="Helvetika"/>
      <charset val="238"/>
    </font>
    <font>
      <sz val="10"/>
      <name val="Helvetika"/>
      <charset val="238"/>
    </font>
    <font>
      <sz val="10"/>
      <color theme="1"/>
      <name val="Helvetika"/>
      <charset val="238"/>
    </font>
    <font>
      <sz val="11"/>
      <name val="Helvetika"/>
      <charset val="238"/>
    </font>
    <font>
      <b/>
      <sz val="11"/>
      <name val="Helvetika"/>
      <charset val="238"/>
    </font>
    <font>
      <b/>
      <sz val="10"/>
      <name val="Helvetika"/>
      <charset val="238"/>
    </font>
    <font>
      <b/>
      <sz val="11"/>
      <color indexed="8"/>
      <name val="Helvetika"/>
      <charset val="238"/>
    </font>
    <font>
      <b/>
      <sz val="10"/>
      <color indexed="8"/>
      <name val="Helvetika"/>
      <charset val="238"/>
    </font>
    <font>
      <b/>
      <sz val="14"/>
      <color indexed="8"/>
      <name val="Helvetika"/>
      <charset val="238"/>
    </font>
    <font>
      <b/>
      <sz val="10"/>
      <color theme="1"/>
      <name val="Helvetika"/>
      <charset val="238"/>
    </font>
    <font>
      <sz val="8"/>
      <name val="Arial CE"/>
      <family val="2"/>
      <charset val="238"/>
    </font>
    <font>
      <b/>
      <sz val="8"/>
      <name val="Arial CE"/>
      <charset val="238"/>
    </font>
    <font>
      <sz val="8"/>
      <name val="Arial"/>
      <family val="2"/>
      <charset val="238"/>
    </font>
    <font>
      <strike/>
      <sz val="10"/>
      <color indexed="8"/>
      <name val="Helvetika"/>
      <charset val="238"/>
    </font>
    <font>
      <sz val="9"/>
      <name val="Helvetika"/>
      <charset val="238"/>
    </font>
    <font>
      <b/>
      <sz val="9"/>
      <name val="Helvetika"/>
      <charset val="238"/>
    </font>
    <font>
      <sz val="9"/>
      <color theme="1"/>
      <name val="Helvetika"/>
      <charset val="238"/>
    </font>
    <font>
      <sz val="9"/>
      <color indexed="8"/>
      <name val="Helvetika"/>
      <charset val="238"/>
    </font>
    <font>
      <b/>
      <sz val="9"/>
      <color indexed="8"/>
      <name val="Helvetika"/>
      <charset val="238"/>
    </font>
    <font>
      <b/>
      <sz val="9"/>
      <color theme="1"/>
      <name val="Helvetika"/>
      <charset val="238"/>
    </font>
    <font>
      <sz val="8"/>
      <name val="Arial CE"/>
      <charset val="238"/>
    </font>
    <font>
      <sz val="8"/>
      <name val="Helvetika"/>
      <charset val="238"/>
    </font>
    <font>
      <b/>
      <sz val="8"/>
      <name val="Helvetika"/>
      <charset val="238"/>
    </font>
    <font>
      <sz val="8"/>
      <color theme="1"/>
      <name val="Helvetika"/>
      <charset val="238"/>
    </font>
    <font>
      <b/>
      <i/>
      <sz val="9"/>
      <name val="Arial CE"/>
      <charset val="238"/>
    </font>
    <font>
      <b/>
      <sz val="8"/>
      <color indexed="8"/>
      <name val="Helvetika"/>
      <charset val="238"/>
    </font>
    <font>
      <i/>
      <sz val="10"/>
      <color rgb="FFFF0000"/>
      <name val="Helvetika"/>
      <charset val="238"/>
    </font>
    <font>
      <i/>
      <sz val="10"/>
      <color rgb="FFFF0000"/>
      <name val="Arial CE"/>
      <charset val="238"/>
    </font>
    <font>
      <sz val="8"/>
      <color theme="1"/>
      <name val="Arial"/>
      <family val="2"/>
      <charset val="238"/>
    </font>
    <font>
      <b/>
      <sz val="8"/>
      <color theme="1"/>
      <name val="Arial"/>
      <family val="2"/>
      <charset val="238"/>
    </font>
    <font>
      <sz val="10"/>
      <name val="Arial"/>
      <family val="2"/>
      <charset val="238"/>
    </font>
    <font>
      <sz val="10"/>
      <color indexed="8"/>
      <name val="Arial"/>
      <family val="2"/>
      <charset val="238"/>
    </font>
    <font>
      <sz val="10"/>
      <color theme="1"/>
      <name val="Arial"/>
      <family val="2"/>
      <charset val="238"/>
    </font>
    <font>
      <b/>
      <i/>
      <sz val="8"/>
      <name val="Arial"/>
      <family val="2"/>
      <charset val="238"/>
    </font>
    <font>
      <sz val="11"/>
      <color theme="1"/>
      <name val="Arial"/>
      <family val="2"/>
      <charset val="238"/>
    </font>
    <font>
      <i/>
      <sz val="10"/>
      <name val="Arial"/>
      <family val="2"/>
      <charset val="238"/>
    </font>
    <font>
      <sz val="11"/>
      <color rgb="FF000000"/>
      <name val="Calibri"/>
      <family val="2"/>
      <charset val="238"/>
    </font>
    <font>
      <sz val="11"/>
      <color theme="1"/>
      <name val="Calibri"/>
      <family val="2"/>
      <charset val="238"/>
      <scheme val="minor"/>
    </font>
    <font>
      <b/>
      <sz val="10"/>
      <name val="Arial"/>
      <family val="2"/>
      <charset val="238"/>
    </font>
    <font>
      <b/>
      <sz val="8"/>
      <name val="Arial CE"/>
      <family val="2"/>
      <charset val="238"/>
    </font>
    <font>
      <strike/>
      <sz val="10"/>
      <color indexed="8"/>
      <name val="Arial"/>
      <family val="2"/>
      <charset val="238"/>
    </font>
    <font>
      <b/>
      <sz val="8"/>
      <name val="Arial"/>
      <family val="2"/>
      <charset val="238"/>
    </font>
    <font>
      <b/>
      <sz val="10"/>
      <name val="Arial CE"/>
      <family val="2"/>
      <charset val="238"/>
    </font>
    <font>
      <i/>
      <sz val="10"/>
      <name val="Helvetika"/>
      <charset val="238"/>
    </font>
    <font>
      <i/>
      <sz val="10"/>
      <color theme="1"/>
      <name val="Helvetika"/>
      <charset val="238"/>
    </font>
    <font>
      <vertAlign val="superscript"/>
      <sz val="10"/>
      <name val="Helvetika"/>
      <charset val="238"/>
    </font>
    <font>
      <i/>
      <sz val="8"/>
      <color indexed="8"/>
      <name val="Helvetika"/>
      <charset val="238"/>
    </font>
    <font>
      <i/>
      <sz val="8"/>
      <name val="Helvetika"/>
      <charset val="238"/>
    </font>
    <font>
      <b/>
      <i/>
      <sz val="8"/>
      <color indexed="8"/>
      <name val="Helvetika"/>
      <charset val="238"/>
    </font>
    <font>
      <i/>
      <sz val="8"/>
      <color theme="1"/>
      <name val="Helvetika"/>
      <charset val="238"/>
    </font>
    <font>
      <b/>
      <sz val="10"/>
      <color indexed="8"/>
      <name val="Arial"/>
      <family val="2"/>
      <charset val="238"/>
    </font>
    <font>
      <b/>
      <sz val="8"/>
      <color indexed="8"/>
      <name val="Arial"/>
      <family val="2"/>
      <charset val="238"/>
    </font>
    <font>
      <b/>
      <sz val="10"/>
      <color theme="1"/>
      <name val="Arial"/>
      <family val="2"/>
      <charset val="238"/>
    </font>
    <font>
      <b/>
      <i/>
      <sz val="10"/>
      <color theme="1"/>
      <name val="Arial"/>
      <family val="2"/>
      <charset val="238"/>
    </font>
    <font>
      <i/>
      <sz val="8"/>
      <name val="Arial"/>
      <family val="2"/>
      <charset val="238"/>
    </font>
    <font>
      <sz val="9"/>
      <color theme="1"/>
      <name val="Arial"/>
      <family val="2"/>
      <charset val="238"/>
    </font>
    <font>
      <sz val="9"/>
      <name val="Arial"/>
      <family val="2"/>
      <charset val="238"/>
    </font>
    <font>
      <b/>
      <sz val="9"/>
      <name val="Arial"/>
      <family val="2"/>
      <charset val="238"/>
    </font>
    <font>
      <sz val="9"/>
      <color indexed="8"/>
      <name val="Arial"/>
      <family val="2"/>
      <charset val="238"/>
    </font>
    <font>
      <sz val="9"/>
      <color theme="1"/>
      <name val="Arial CE"/>
      <family val="2"/>
      <charset val="238"/>
    </font>
    <font>
      <b/>
      <sz val="9"/>
      <color theme="1"/>
      <name val="Arial CE"/>
      <family val="2"/>
      <charset val="238"/>
    </font>
    <font>
      <strike/>
      <sz val="9"/>
      <color indexed="8"/>
      <name val="Arial"/>
      <family val="2"/>
      <charset val="238"/>
    </font>
    <font>
      <vertAlign val="superscript"/>
      <sz val="10"/>
      <name val="Arial"/>
      <family val="2"/>
      <charset val="238"/>
    </font>
    <font>
      <b/>
      <sz val="9"/>
      <color theme="1"/>
      <name val="Arial"/>
      <family val="2"/>
      <charset val="238"/>
    </font>
    <font>
      <b/>
      <sz val="9"/>
      <color indexed="8"/>
      <name val="Arial"/>
      <family val="2"/>
      <charset val="238"/>
    </font>
    <font>
      <sz val="11"/>
      <name val="Arial"/>
      <family val="2"/>
      <charset val="238"/>
    </font>
    <font>
      <b/>
      <sz val="11"/>
      <name val="Arial"/>
      <family val="2"/>
      <charset val="238"/>
    </font>
    <font>
      <sz val="10"/>
      <color theme="0"/>
      <name val="Arial"/>
      <family val="2"/>
      <charset val="238"/>
    </font>
    <font>
      <b/>
      <sz val="10"/>
      <color theme="0"/>
      <name val="Arial"/>
      <family val="2"/>
      <charset val="238"/>
    </font>
    <font>
      <sz val="8"/>
      <color indexed="8"/>
      <name val="Arial"/>
      <family val="2"/>
      <charset val="238"/>
    </font>
    <font>
      <vertAlign val="superscript"/>
      <sz val="10"/>
      <color indexed="8"/>
      <name val="Arial"/>
      <family val="2"/>
      <charset val="238"/>
    </font>
    <font>
      <sz val="10"/>
      <color theme="9" tint="-0.249977111117893"/>
      <name val="Arial"/>
      <family val="2"/>
      <charset val="238"/>
    </font>
    <font>
      <strike/>
      <sz val="10"/>
      <name val="Arial"/>
      <family val="2"/>
      <charset val="238"/>
    </font>
    <font>
      <sz val="10"/>
      <color rgb="FF0070C0"/>
      <name val="Arial"/>
      <family val="2"/>
      <charset val="238"/>
    </font>
    <font>
      <sz val="11"/>
      <name val="Calibri"/>
      <family val="2"/>
      <charset val="238"/>
      <scheme val="minor"/>
    </font>
    <font>
      <b/>
      <sz val="10"/>
      <name val="Arial Narrow"/>
      <family val="2"/>
      <charset val="238"/>
    </font>
    <font>
      <sz val="10"/>
      <name val="Arial Narrow"/>
      <family val="2"/>
      <charset val="238"/>
    </font>
    <font>
      <sz val="11"/>
      <name val="Arial Narrow"/>
      <family val="2"/>
      <charset val="238"/>
    </font>
    <font>
      <i/>
      <u/>
      <sz val="10"/>
      <name val="Arial"/>
      <family val="2"/>
      <charset val="238"/>
    </font>
    <font>
      <sz val="11"/>
      <color rgb="FFFF0000"/>
      <name val="Calibri"/>
      <family val="2"/>
      <charset val="238"/>
      <scheme val="minor"/>
    </font>
    <font>
      <sz val="12"/>
      <name val="Times New Roman"/>
      <family val="1"/>
      <charset val="238"/>
    </font>
    <font>
      <b/>
      <sz val="11"/>
      <name val="Calibri"/>
      <family val="2"/>
      <charset val="238"/>
      <scheme val="minor"/>
    </font>
    <font>
      <sz val="12"/>
      <name val="Times New Roman"/>
      <family val="1"/>
      <charset val="238"/>
    </font>
    <font>
      <b/>
      <sz val="11"/>
      <name val="Calibri"/>
      <family val="2"/>
      <charset val="238"/>
    </font>
    <font>
      <b/>
      <sz val="11"/>
      <color indexed="9"/>
      <name val="Calibri"/>
      <family val="2"/>
      <charset val="238"/>
    </font>
    <font>
      <sz val="11"/>
      <name val="Calibri"/>
      <family val="2"/>
      <scheme val="minor"/>
    </font>
    <font>
      <sz val="12"/>
      <name val="Tahoma"/>
      <family val="2"/>
    </font>
    <font>
      <sz val="10"/>
      <name val="Tahoma"/>
      <family val="2"/>
      <charset val="238"/>
    </font>
    <font>
      <b/>
      <sz val="11"/>
      <name val="Calibri"/>
      <family val="2"/>
    </font>
    <font>
      <sz val="10"/>
      <name val="MS Sans Serif"/>
      <family val="2"/>
      <charset val="238"/>
    </font>
    <font>
      <b/>
      <i/>
      <sz val="10"/>
      <name val="Arial CE"/>
      <charset val="238"/>
    </font>
    <font>
      <b/>
      <sz val="12"/>
      <name val="Arial"/>
      <family val="2"/>
      <charset val="238"/>
    </font>
    <font>
      <sz val="10"/>
      <name val="Arial"/>
      <family val="2"/>
    </font>
    <font>
      <sz val="11"/>
      <name val="Calibri"/>
      <family val="2"/>
      <charset val="238"/>
    </font>
    <font>
      <strike/>
      <sz val="10"/>
      <name val="Helvetika"/>
      <charset val="238"/>
    </font>
    <font>
      <b/>
      <i/>
      <sz val="10"/>
      <name val="Helvetika"/>
      <charset val="238"/>
    </font>
  </fonts>
  <fills count="13">
    <fill>
      <patternFill patternType="none"/>
    </fill>
    <fill>
      <patternFill patternType="gray125"/>
    </fill>
    <fill>
      <patternFill patternType="solid">
        <fgColor rgb="FFEDEDED"/>
        <bgColor rgb="FFDEEBF7"/>
      </patternFill>
    </fill>
    <fill>
      <patternFill patternType="solid">
        <fgColor theme="4" tint="0.79998168889431442"/>
        <bgColor indexed="65"/>
      </patternFill>
    </fill>
    <fill>
      <patternFill patternType="solid">
        <fgColor theme="0" tint="-0.14996795556505021"/>
        <bgColor indexed="64"/>
      </patternFill>
    </fill>
    <fill>
      <patternFill patternType="solid">
        <fgColor theme="9" tint="0.79998168889431442"/>
        <bgColor indexed="65"/>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s>
  <cellStyleXfs count="31">
    <xf numFmtId="0" fontId="0" fillId="0" borderId="0"/>
    <xf numFmtId="0" fontId="1" fillId="0" borderId="0"/>
    <xf numFmtId="0" fontId="2" fillId="0" borderId="0"/>
    <xf numFmtId="0" fontId="3" fillId="0" borderId="0"/>
    <xf numFmtId="0" fontId="4" fillId="0" borderId="0"/>
    <xf numFmtId="164" fontId="4" fillId="0" borderId="0" applyFont="0" applyFill="0" applyBorder="0" applyAlignment="0" applyProtection="0"/>
    <xf numFmtId="49" fontId="17" fillId="0" borderId="0">
      <alignment horizontal="justify" vertical="top" wrapText="1"/>
    </xf>
    <xf numFmtId="2" fontId="17" fillId="0" borderId="0">
      <alignment horizontal="right" wrapText="1"/>
    </xf>
    <xf numFmtId="164" fontId="17" fillId="0" borderId="0">
      <alignment horizontal="justify" wrapText="1"/>
    </xf>
    <xf numFmtId="2" fontId="17" fillId="0" borderId="0">
      <alignment horizontal="justify" wrapText="1"/>
    </xf>
    <xf numFmtId="2" fontId="41" fillId="2" borderId="0" applyBorder="0" applyProtection="0">
      <alignment horizontal="justify"/>
    </xf>
    <xf numFmtId="0" fontId="35" fillId="0" borderId="0"/>
    <xf numFmtId="0" fontId="43" fillId="4" borderId="0"/>
    <xf numFmtId="0" fontId="42" fillId="3" borderId="0" applyBorder="0" applyAlignment="0" applyProtection="0"/>
    <xf numFmtId="164" fontId="34" fillId="0" borderId="0" applyBorder="0" applyProtection="0"/>
    <xf numFmtId="49" fontId="17" fillId="0" borderId="0">
      <alignment horizontal="justify" vertical="top" wrapText="1"/>
    </xf>
    <xf numFmtId="0" fontId="42" fillId="5" borderId="0" applyBorder="0" applyAlignment="0" applyProtection="0"/>
    <xf numFmtId="0" fontId="35" fillId="0" borderId="0"/>
    <xf numFmtId="43" fontId="42" fillId="0" borderId="0" applyFont="0" applyFill="0" applyBorder="0" applyAlignment="0" applyProtection="0"/>
    <xf numFmtId="41" fontId="42" fillId="0" borderId="0" applyFont="0" applyFill="0" applyBorder="0" applyAlignment="0" applyProtection="0"/>
    <xf numFmtId="0" fontId="1" fillId="0" borderId="0"/>
    <xf numFmtId="0" fontId="1" fillId="0" borderId="0"/>
    <xf numFmtId="0" fontId="85" fillId="0" borderId="0"/>
    <xf numFmtId="0" fontId="87" fillId="0" borderId="0"/>
    <xf numFmtId="164" fontId="1" fillId="0" borderId="0" applyFont="0" applyFill="0" applyBorder="0" applyAlignment="0" applyProtection="0"/>
    <xf numFmtId="169" fontId="85" fillId="0" borderId="0" applyFont="0" applyFill="0" applyBorder="0" applyAlignment="0" applyProtection="0"/>
    <xf numFmtId="0" fontId="1" fillId="0" borderId="0"/>
    <xf numFmtId="169" fontId="91" fillId="0" borderId="0" applyFont="0" applyFill="0" applyBorder="0" applyAlignment="0" applyProtection="0"/>
    <xf numFmtId="0" fontId="35" fillId="0" borderId="0"/>
    <xf numFmtId="0" fontId="94" fillId="0" borderId="0"/>
    <xf numFmtId="0" fontId="85" fillId="0" borderId="0"/>
  </cellStyleXfs>
  <cellXfs count="694">
    <xf numFmtId="0" fontId="0" fillId="0" borderId="0" xfId="0"/>
    <xf numFmtId="49" fontId="12" fillId="0" borderId="0" xfId="1" applyNumberFormat="1" applyFont="1" applyAlignment="1">
      <alignment horizontal="center" vertical="top" wrapText="1"/>
    </xf>
    <xf numFmtId="2" fontId="12" fillId="0" borderId="0" xfId="1" applyNumberFormat="1" applyFont="1" applyAlignment="1">
      <alignment vertical="top" wrapText="1"/>
    </xf>
    <xf numFmtId="49" fontId="11" fillId="0" borderId="0" xfId="1" applyNumberFormat="1" applyFont="1" applyAlignment="1">
      <alignment horizontal="center" vertical="top" wrapText="1"/>
    </xf>
    <xf numFmtId="2" fontId="11" fillId="0" borderId="0" xfId="1" applyNumberFormat="1" applyFont="1" applyAlignment="1">
      <alignment vertical="top" wrapText="1"/>
    </xf>
    <xf numFmtId="0" fontId="14" fillId="0" borderId="0" xfId="0" applyFont="1"/>
    <xf numFmtId="0" fontId="10" fillId="0" borderId="0" xfId="1" applyFont="1"/>
    <xf numFmtId="0" fontId="14" fillId="0" borderId="0" xfId="0" applyFont="1" applyAlignment="1">
      <alignment horizontal="center"/>
    </xf>
    <xf numFmtId="165" fontId="10" fillId="0" borderId="0" xfId="1" applyNumberFormat="1" applyFont="1"/>
    <xf numFmtId="165" fontId="14" fillId="0" borderId="0" xfId="0" applyNumberFormat="1" applyFont="1"/>
    <xf numFmtId="165" fontId="9" fillId="0" borderId="0" xfId="1" applyNumberFormat="1" applyFont="1" applyAlignment="1">
      <alignment horizontal="right" vertical="top"/>
    </xf>
    <xf numFmtId="49" fontId="12" fillId="0" borderId="7" xfId="1" applyNumberFormat="1" applyFont="1" applyBorder="1" applyAlignment="1">
      <alignment horizontal="center" vertical="top" wrapText="1"/>
    </xf>
    <xf numFmtId="2" fontId="11" fillId="0" borderId="7" xfId="1" applyNumberFormat="1" applyFont="1" applyBorder="1" applyAlignment="1">
      <alignment vertical="top" wrapText="1"/>
    </xf>
    <xf numFmtId="4" fontId="10" fillId="0" borderId="0" xfId="1" applyNumberFormat="1" applyFont="1"/>
    <xf numFmtId="0" fontId="29" fillId="0" borderId="0" xfId="0" applyFont="1" applyAlignment="1">
      <alignment horizontal="left"/>
    </xf>
    <xf numFmtId="0" fontId="29" fillId="0" borderId="0" xfId="0" applyFont="1"/>
    <xf numFmtId="0" fontId="31" fillId="0" borderId="0" xfId="0" applyFont="1"/>
    <xf numFmtId="0" fontId="32" fillId="0" borderId="0" xfId="0" applyFont="1"/>
    <xf numFmtId="2" fontId="13" fillId="0" borderId="0" xfId="1" applyNumberFormat="1" applyFont="1" applyAlignment="1">
      <alignment horizontal="center" vertical="top" wrapText="1"/>
    </xf>
    <xf numFmtId="164" fontId="35" fillId="0" borderId="0" xfId="8" applyFont="1" applyAlignment="1" applyProtection="1">
      <alignment horizontal="right" vertical="top" wrapText="1"/>
      <protection locked="0"/>
    </xf>
    <xf numFmtId="0" fontId="48" fillId="0" borderId="0" xfId="1" applyFont="1" applyAlignment="1">
      <alignment horizontal="center"/>
    </xf>
    <xf numFmtId="0" fontId="49" fillId="0" borderId="0" xfId="0" applyFont="1"/>
    <xf numFmtId="4" fontId="35" fillId="0" borderId="0" xfId="0" applyNumberFormat="1" applyFont="1" applyAlignment="1" applyProtection="1">
      <alignment horizontal="right" vertical="top"/>
      <protection locked="0"/>
    </xf>
    <xf numFmtId="0" fontId="49" fillId="0" borderId="0" xfId="0" applyFont="1" applyAlignment="1">
      <alignment horizontal="center"/>
    </xf>
    <xf numFmtId="0" fontId="48" fillId="0" borderId="0" xfId="1" applyFont="1" applyAlignment="1">
      <alignment horizontal="right"/>
    </xf>
    <xf numFmtId="165" fontId="49" fillId="0" borderId="0" xfId="0" applyNumberFormat="1" applyFont="1" applyAlignment="1">
      <alignment horizontal="right"/>
    </xf>
    <xf numFmtId="165" fontId="7" fillId="0" borderId="0" xfId="0" applyNumberFormat="1" applyFont="1"/>
    <xf numFmtId="165" fontId="49" fillId="0" borderId="0" xfId="0" applyNumberFormat="1" applyFont="1"/>
    <xf numFmtId="4" fontId="17" fillId="0" borderId="0" xfId="0" applyNumberFormat="1" applyFont="1" applyAlignment="1" applyProtection="1">
      <alignment horizontal="right" vertical="top"/>
      <protection locked="0"/>
    </xf>
    <xf numFmtId="0" fontId="17" fillId="0" borderId="0" xfId="0" applyFont="1" applyAlignment="1" applyProtection="1">
      <alignment horizontal="right" vertical="top"/>
      <protection locked="0"/>
    </xf>
    <xf numFmtId="2" fontId="11" fillId="0" borderId="10" xfId="1" applyNumberFormat="1" applyFont="1" applyBorder="1" applyAlignment="1">
      <alignment vertical="top" wrapText="1"/>
    </xf>
    <xf numFmtId="0" fontId="86" fillId="7" borderId="11" xfId="22" applyFont="1" applyFill="1" applyBorder="1" applyAlignment="1">
      <alignment horizontal="left" vertical="top"/>
    </xf>
    <xf numFmtId="0" fontId="86" fillId="7" borderId="5" xfId="22" applyFont="1" applyFill="1" applyBorder="1" applyAlignment="1">
      <alignment horizontal="justify" vertical="top"/>
    </xf>
    <xf numFmtId="4" fontId="79" fillId="7" borderId="5" xfId="22" applyNumberFormat="1" applyFont="1" applyFill="1" applyBorder="1" applyAlignment="1">
      <alignment horizontal="right"/>
    </xf>
    <xf numFmtId="4" fontId="79" fillId="7" borderId="12" xfId="22" applyNumberFormat="1" applyFont="1" applyFill="1" applyBorder="1" applyAlignment="1">
      <alignment horizontal="right"/>
    </xf>
    <xf numFmtId="0" fontId="79" fillId="0" borderId="0" xfId="22" applyFont="1"/>
    <xf numFmtId="0" fontId="79" fillId="7" borderId="0" xfId="22" applyFont="1" applyFill="1" applyAlignment="1">
      <alignment horizontal="left" vertical="top"/>
    </xf>
    <xf numFmtId="0" fontId="79" fillId="8" borderId="0" xfId="22" applyFont="1" applyFill="1"/>
    <xf numFmtId="4" fontId="79" fillId="7" borderId="0" xfId="22" applyNumberFormat="1" applyFont="1" applyFill="1" applyAlignment="1">
      <alignment horizontal="right"/>
    </xf>
    <xf numFmtId="0" fontId="79" fillId="7" borderId="13" xfId="22" applyFont="1" applyFill="1" applyBorder="1" applyAlignment="1">
      <alignment horizontal="left" vertical="top"/>
    </xf>
    <xf numFmtId="0" fontId="79" fillId="7" borderId="6" xfId="22" applyFont="1" applyFill="1" applyBorder="1"/>
    <xf numFmtId="4" fontId="79" fillId="7" borderId="6" xfId="22" applyNumberFormat="1" applyFont="1" applyFill="1" applyBorder="1" applyAlignment="1">
      <alignment horizontal="center"/>
    </xf>
    <xf numFmtId="4" fontId="79" fillId="7" borderId="14" xfId="22" applyNumberFormat="1" applyFont="1" applyFill="1" applyBorder="1" applyAlignment="1">
      <alignment horizontal="center"/>
    </xf>
    <xf numFmtId="0" fontId="79" fillId="7" borderId="15" xfId="22" applyFont="1" applyFill="1" applyBorder="1" applyAlignment="1">
      <alignment horizontal="left" vertical="top"/>
    </xf>
    <xf numFmtId="0" fontId="79" fillId="7" borderId="10" xfId="22" applyFont="1" applyFill="1" applyBorder="1"/>
    <xf numFmtId="4" fontId="79" fillId="7" borderId="10" xfId="22" applyNumberFormat="1" applyFont="1" applyFill="1" applyBorder="1" applyAlignment="1">
      <alignment horizontal="right"/>
    </xf>
    <xf numFmtId="4" fontId="79" fillId="7" borderId="10" xfId="22" applyNumberFormat="1" applyFont="1" applyFill="1" applyBorder="1" applyAlignment="1">
      <alignment horizontal="center"/>
    </xf>
    <xf numFmtId="4" fontId="79" fillId="7" borderId="16" xfId="22" applyNumberFormat="1" applyFont="1" applyFill="1" applyBorder="1" applyAlignment="1">
      <alignment horizontal="center"/>
    </xf>
    <xf numFmtId="0" fontId="79" fillId="0" borderId="0" xfId="22" applyFont="1" applyAlignment="1">
      <alignment horizontal="center" vertical="top"/>
    </xf>
    <xf numFmtId="0" fontId="86" fillId="0" borderId="0" xfId="22" applyFont="1" applyAlignment="1">
      <alignment vertical="top"/>
    </xf>
    <xf numFmtId="0" fontId="79" fillId="0" borderId="0" xfId="22" applyFont="1" applyAlignment="1">
      <alignment vertical="top"/>
    </xf>
    <xf numFmtId="0" fontId="86" fillId="0" borderId="0" xfId="22" applyFont="1" applyAlignment="1">
      <alignment vertical="top" wrapText="1"/>
    </xf>
    <xf numFmtId="165" fontId="79" fillId="0" borderId="0" xfId="22" applyNumberFormat="1" applyFont="1" applyAlignment="1">
      <alignment vertical="top"/>
    </xf>
    <xf numFmtId="167" fontId="79" fillId="0" borderId="0" xfId="22" applyNumberFormat="1" applyFont="1"/>
    <xf numFmtId="0" fontId="86" fillId="0" borderId="0" xfId="22" applyFont="1"/>
    <xf numFmtId="0" fontId="86" fillId="0" borderId="0" xfId="22" applyFont="1" applyAlignment="1">
      <alignment horizontal="left" vertical="top"/>
    </xf>
    <xf numFmtId="165" fontId="79" fillId="0" borderId="0" xfId="22" applyNumberFormat="1" applyFont="1"/>
    <xf numFmtId="0" fontId="86" fillId="0" borderId="0" xfId="22" applyFont="1" applyAlignment="1">
      <alignment horizontal="left" vertical="top" wrapText="1"/>
    </xf>
    <xf numFmtId="0" fontId="79" fillId="0" borderId="0" xfId="22" applyFont="1" applyAlignment="1">
      <alignment vertical="top" wrapText="1"/>
    </xf>
    <xf numFmtId="165" fontId="79" fillId="0" borderId="0" xfId="22" applyNumberFormat="1" applyFont="1" applyAlignment="1">
      <alignment vertical="top" wrapText="1"/>
    </xf>
    <xf numFmtId="167" fontId="79" fillId="0" borderId="0" xfId="22" applyNumberFormat="1" applyFont="1" applyAlignment="1">
      <alignment vertical="top" wrapText="1"/>
    </xf>
    <xf numFmtId="0" fontId="86" fillId="0" borderId="0" xfId="22" applyFont="1" applyAlignment="1">
      <alignment horizontal="justify" vertical="distributed" wrapText="1"/>
    </xf>
    <xf numFmtId="0" fontId="86" fillId="0" borderId="6" xfId="22" applyFont="1" applyBorder="1"/>
    <xf numFmtId="0" fontId="79" fillId="0" borderId="6" xfId="22" applyFont="1" applyBorder="1"/>
    <xf numFmtId="165" fontId="79" fillId="0" borderId="6" xfId="22" applyNumberFormat="1" applyFont="1" applyBorder="1"/>
    <xf numFmtId="0" fontId="79" fillId="0" borderId="0" xfId="22" applyFont="1" applyAlignment="1">
      <alignment horizontal="right"/>
    </xf>
    <xf numFmtId="2" fontId="79" fillId="0" borderId="0" xfId="22" applyNumberFormat="1" applyFont="1"/>
    <xf numFmtId="0" fontId="86" fillId="0" borderId="0" xfId="22" applyFont="1" applyAlignment="1">
      <alignment horizontal="right"/>
    </xf>
    <xf numFmtId="167" fontId="86" fillId="0" borderId="0" xfId="22" applyNumberFormat="1" applyFont="1"/>
    <xf numFmtId="0" fontId="79" fillId="0" borderId="0" xfId="22" applyFont="1" applyAlignment="1">
      <alignment horizontal="left" vertical="top" wrapText="1"/>
    </xf>
    <xf numFmtId="0" fontId="79" fillId="0" borderId="0" xfId="22" applyFont="1" applyAlignment="1">
      <alignment horizontal="left" vertical="top"/>
    </xf>
    <xf numFmtId="4" fontId="79" fillId="0" borderId="0" xfId="22" applyNumberFormat="1" applyFont="1" applyAlignment="1">
      <alignment horizontal="right"/>
    </xf>
    <xf numFmtId="0" fontId="79" fillId="0" borderId="0" xfId="22" applyFont="1" applyAlignment="1">
      <alignment horizontal="right" vertical="top" wrapText="1"/>
    </xf>
    <xf numFmtId="4" fontId="79" fillId="0" borderId="0" xfId="22" applyNumberFormat="1" applyFont="1"/>
    <xf numFmtId="0" fontId="79" fillId="0" borderId="0" xfId="22" applyFont="1" applyAlignment="1">
      <alignment horizontal="justify" vertical="top"/>
    </xf>
    <xf numFmtId="0" fontId="48" fillId="0" borderId="0" xfId="0" applyFont="1" applyAlignment="1">
      <alignment horizontal="center"/>
    </xf>
    <xf numFmtId="0" fontId="48" fillId="0" borderId="0" xfId="0" applyFont="1"/>
    <xf numFmtId="0" fontId="35" fillId="0" borderId="0" xfId="0" applyFont="1" applyAlignment="1" applyProtection="1">
      <alignment horizontal="right" vertical="top" wrapText="1"/>
      <protection locked="0"/>
    </xf>
    <xf numFmtId="165" fontId="35" fillId="0" borderId="0" xfId="0" applyNumberFormat="1" applyFont="1" applyAlignment="1" applyProtection="1">
      <alignment horizontal="right"/>
      <protection locked="0"/>
    </xf>
    <xf numFmtId="165" fontId="9" fillId="0" borderId="10" xfId="1" applyNumberFormat="1" applyFont="1" applyBorder="1" applyAlignment="1">
      <alignment horizontal="right" vertical="top"/>
    </xf>
    <xf numFmtId="165" fontId="9" fillId="0" borderId="7" xfId="1" applyNumberFormat="1" applyFont="1" applyBorder="1"/>
    <xf numFmtId="2" fontId="10" fillId="0" borderId="0" xfId="1" applyNumberFormat="1" applyFont="1" applyAlignment="1">
      <alignment horizontal="center" vertical="top" wrapText="1"/>
    </xf>
    <xf numFmtId="4" fontId="9" fillId="0" borderId="0" xfId="1" applyNumberFormat="1" applyFont="1" applyAlignment="1">
      <alignment horizontal="center" vertical="top"/>
    </xf>
    <xf numFmtId="4" fontId="9" fillId="0" borderId="10" xfId="1" applyNumberFormat="1" applyFont="1" applyBorder="1" applyAlignment="1">
      <alignment horizontal="center" vertical="top"/>
    </xf>
    <xf numFmtId="0" fontId="10" fillId="0" borderId="0" xfId="0" applyFont="1" applyAlignment="1">
      <alignment horizontal="center"/>
    </xf>
    <xf numFmtId="165" fontId="10" fillId="0" borderId="0" xfId="0" applyNumberFormat="1" applyFont="1"/>
    <xf numFmtId="165" fontId="9" fillId="0" borderId="0" xfId="0" applyNumberFormat="1" applyFont="1"/>
    <xf numFmtId="2" fontId="10" fillId="0" borderId="7" xfId="1" applyNumberFormat="1" applyFont="1" applyBorder="1" applyAlignment="1">
      <alignment horizontal="center" vertical="top" wrapText="1"/>
    </xf>
    <xf numFmtId="165" fontId="48" fillId="0" borderId="0" xfId="0" applyNumberFormat="1" applyFont="1"/>
    <xf numFmtId="164" fontId="17" fillId="0" borderId="0" xfId="8" applyAlignment="1" applyProtection="1">
      <alignment horizontal="right" vertical="top" wrapText="1"/>
      <protection locked="0"/>
    </xf>
    <xf numFmtId="0" fontId="79" fillId="0" borderId="0" xfId="0" applyFont="1" applyAlignment="1" applyProtection="1">
      <alignment horizontal="right"/>
      <protection locked="0"/>
    </xf>
    <xf numFmtId="0" fontId="100" fillId="0" borderId="0" xfId="0" applyFont="1"/>
    <xf numFmtId="0" fontId="10" fillId="0" borderId="0" xfId="0" applyFont="1"/>
    <xf numFmtId="0" fontId="79" fillId="0" borderId="0" xfId="30" applyFont="1" applyAlignment="1">
      <alignment vertical="top" wrapText="1"/>
    </xf>
    <xf numFmtId="165" fontId="79" fillId="0" borderId="0" xfId="30" applyNumberFormat="1" applyFont="1" applyAlignment="1">
      <alignment horizontal="right"/>
    </xf>
    <xf numFmtId="0" fontId="79" fillId="0" borderId="0" xfId="30" applyFont="1" applyAlignment="1">
      <alignment horizontal="left" vertical="top" wrapText="1"/>
    </xf>
    <xf numFmtId="0" fontId="79" fillId="0" borderId="0" xfId="30" applyFont="1" applyAlignment="1">
      <alignment horizontal="right" vertical="top" wrapText="1"/>
    </xf>
    <xf numFmtId="4" fontId="79" fillId="0" borderId="0" xfId="30" applyNumberFormat="1" applyFont="1" applyAlignment="1">
      <alignment horizontal="right"/>
    </xf>
    <xf numFmtId="165" fontId="79" fillId="0" borderId="0" xfId="30" applyNumberFormat="1" applyFont="1"/>
    <xf numFmtId="4" fontId="79" fillId="0" borderId="0" xfId="30" applyNumberFormat="1" applyFont="1"/>
    <xf numFmtId="0" fontId="79" fillId="0" borderId="0" xfId="30" applyFont="1"/>
    <xf numFmtId="0" fontId="86" fillId="0" borderId="0" xfId="30" applyFont="1" applyAlignment="1">
      <alignment vertical="top" wrapText="1"/>
    </xf>
    <xf numFmtId="0" fontId="86" fillId="0" borderId="0" xfId="22" applyFont="1" applyAlignment="1">
      <alignment vertical="top" wrapText="1"/>
    </xf>
    <xf numFmtId="0" fontId="79" fillId="0" borderId="0" xfId="30" applyFont="1" applyAlignment="1">
      <alignment vertical="top" wrapText="1"/>
    </xf>
    <xf numFmtId="0" fontId="88" fillId="0" borderId="0" xfId="22" applyFont="1" applyAlignment="1">
      <alignment vertical="top" wrapText="1"/>
    </xf>
    <xf numFmtId="0" fontId="85" fillId="0" borderId="0" xfId="30" applyAlignment="1">
      <alignment vertical="top" wrapText="1"/>
    </xf>
    <xf numFmtId="4" fontId="35" fillId="0" borderId="0" xfId="1" applyNumberFormat="1" applyFont="1" applyAlignment="1" applyProtection="1">
      <alignment horizontal="right" vertical="top"/>
      <protection locked="0"/>
    </xf>
    <xf numFmtId="165" fontId="35" fillId="0" borderId="0" xfId="1" applyNumberFormat="1" applyFont="1" applyAlignment="1" applyProtection="1">
      <alignment horizontal="right" vertical="top"/>
      <protection locked="0"/>
    </xf>
    <xf numFmtId="0" fontId="60" fillId="0" borderId="0" xfId="0" applyFont="1" applyProtection="1">
      <protection locked="0"/>
    </xf>
    <xf numFmtId="4" fontId="61" fillId="0" borderId="0" xfId="1" applyNumberFormat="1" applyFont="1" applyAlignment="1" applyProtection="1">
      <alignment horizontal="right" vertical="top"/>
      <protection locked="0"/>
    </xf>
    <xf numFmtId="165" fontId="43" fillId="0" borderId="0" xfId="1" applyNumberFormat="1" applyFont="1" applyAlignment="1" applyProtection="1">
      <alignment horizontal="right" vertical="top"/>
      <protection locked="0"/>
    </xf>
    <xf numFmtId="4" fontId="62" fillId="0" borderId="0" xfId="1" applyNumberFormat="1" applyFont="1" applyAlignment="1" applyProtection="1">
      <alignment horizontal="right" vertical="top"/>
      <protection locked="0"/>
    </xf>
    <xf numFmtId="0" fontId="68" fillId="0" borderId="0" xfId="0" applyFont="1" applyProtection="1">
      <protection locked="0"/>
    </xf>
    <xf numFmtId="4" fontId="62" fillId="0" borderId="6" xfId="1" applyNumberFormat="1" applyFont="1" applyBorder="1" applyAlignment="1" applyProtection="1">
      <alignment horizontal="right" vertical="top"/>
      <protection locked="0"/>
    </xf>
    <xf numFmtId="165" fontId="43" fillId="0" borderId="6" xfId="1" applyNumberFormat="1" applyFont="1" applyBorder="1" applyAlignment="1" applyProtection="1">
      <alignment horizontal="right" vertical="top"/>
      <protection locked="0"/>
    </xf>
    <xf numFmtId="4" fontId="62" fillId="0" borderId="1" xfId="1" applyNumberFormat="1" applyFont="1" applyBorder="1" applyAlignment="1" applyProtection="1">
      <alignment horizontal="right" vertical="top"/>
      <protection locked="0"/>
    </xf>
    <xf numFmtId="165" fontId="43" fillId="0" borderId="1" xfId="1" applyNumberFormat="1" applyFont="1" applyBorder="1" applyAlignment="1" applyProtection="1">
      <alignment horizontal="right" vertical="top"/>
      <protection locked="0"/>
    </xf>
    <xf numFmtId="4" fontId="62" fillId="0" borderId="3" xfId="1" applyNumberFormat="1" applyFont="1" applyBorder="1" applyAlignment="1" applyProtection="1">
      <alignment horizontal="right" vertical="top"/>
      <protection locked="0"/>
    </xf>
    <xf numFmtId="165" fontId="43" fillId="0" borderId="4" xfId="1" applyNumberFormat="1" applyFont="1" applyBorder="1" applyAlignment="1" applyProtection="1">
      <alignment horizontal="right" vertical="top"/>
      <protection locked="0"/>
    </xf>
    <xf numFmtId="4" fontId="43" fillId="0" borderId="0" xfId="1" applyNumberFormat="1" applyFont="1" applyAlignment="1" applyProtection="1">
      <alignment horizontal="right" vertical="top"/>
      <protection locked="0"/>
    </xf>
    <xf numFmtId="0" fontId="57" fillId="0" borderId="0" xfId="0" applyFont="1" applyProtection="1">
      <protection locked="0"/>
    </xf>
    <xf numFmtId="4" fontId="17" fillId="0" borderId="0" xfId="1" applyNumberFormat="1" applyFont="1" applyAlignment="1" applyProtection="1">
      <alignment horizontal="right" vertical="top"/>
      <protection locked="0"/>
    </xf>
    <xf numFmtId="4" fontId="46" fillId="0" borderId="0" xfId="1" applyNumberFormat="1" applyFont="1" applyAlignment="1" applyProtection="1">
      <alignment horizontal="right" vertical="top"/>
      <protection locked="0"/>
    </xf>
    <xf numFmtId="0" fontId="33" fillId="0" borderId="0" xfId="0" applyFont="1" applyProtection="1">
      <protection locked="0"/>
    </xf>
    <xf numFmtId="0" fontId="17" fillId="0" borderId="0" xfId="0" applyFont="1" applyProtection="1">
      <protection locked="0"/>
    </xf>
    <xf numFmtId="0" fontId="37" fillId="0" borderId="0" xfId="0" applyFont="1" applyProtection="1">
      <protection locked="0"/>
    </xf>
    <xf numFmtId="4" fontId="71" fillId="0" borderId="0" xfId="1" applyNumberFormat="1" applyFont="1" applyAlignment="1" applyProtection="1">
      <alignment horizontal="right" vertical="top"/>
      <protection locked="0"/>
    </xf>
    <xf numFmtId="0" fontId="35" fillId="0" borderId="0" xfId="0" applyFont="1" applyAlignment="1" applyProtection="1">
      <alignment horizontal="right" vertical="top"/>
      <protection locked="0"/>
    </xf>
    <xf numFmtId="0" fontId="35" fillId="0" borderId="0" xfId="0" applyFont="1" applyProtection="1">
      <protection locked="0"/>
    </xf>
    <xf numFmtId="0" fontId="39" fillId="0" borderId="0" xfId="0" applyFont="1" applyProtection="1">
      <protection locked="0"/>
    </xf>
    <xf numFmtId="165" fontId="35" fillId="0" borderId="0" xfId="8" applyNumberFormat="1" applyFont="1" applyAlignment="1" applyProtection="1">
      <alignment horizontal="right" vertical="top" wrapText="1"/>
      <protection locked="0"/>
    </xf>
    <xf numFmtId="165" fontId="35" fillId="0" borderId="0" xfId="0" applyNumberFormat="1" applyFont="1" applyAlignment="1" applyProtection="1">
      <alignment horizontal="right" vertical="top" wrapText="1"/>
      <protection locked="0"/>
    </xf>
    <xf numFmtId="4" fontId="35" fillId="0" borderId="0" xfId="0" applyNumberFormat="1" applyFont="1" applyAlignment="1" applyProtection="1">
      <alignment horizontal="right"/>
      <protection locked="0"/>
    </xf>
    <xf numFmtId="4" fontId="72" fillId="0" borderId="0" xfId="1" applyNumberFormat="1" applyFont="1" applyAlignment="1" applyProtection="1">
      <alignment horizontal="right" vertical="top"/>
      <protection locked="0"/>
    </xf>
    <xf numFmtId="4" fontId="73" fillId="0" borderId="5" xfId="1" applyNumberFormat="1" applyFont="1" applyBorder="1" applyAlignment="1" applyProtection="1">
      <alignment horizontal="right" vertical="top"/>
      <protection locked="0"/>
    </xf>
    <xf numFmtId="4" fontId="43" fillId="0" borderId="5" xfId="1" applyNumberFormat="1" applyFont="1" applyBorder="1" applyAlignment="1" applyProtection="1">
      <alignment horizontal="right" vertical="top"/>
      <protection locked="0"/>
    </xf>
    <xf numFmtId="165" fontId="43" fillId="0" borderId="5" xfId="1" applyNumberFormat="1" applyFont="1" applyBorder="1" applyAlignment="1" applyProtection="1">
      <alignment horizontal="right" vertical="top"/>
      <protection locked="0"/>
    </xf>
    <xf numFmtId="0" fontId="46" fillId="0" borderId="0" xfId="0" applyFont="1" applyProtection="1">
      <protection locked="0"/>
    </xf>
    <xf numFmtId="4" fontId="35" fillId="0" borderId="0" xfId="1" applyNumberFormat="1" applyFont="1" applyAlignment="1" applyProtection="1">
      <alignment horizontal="right" vertical="top" wrapText="1"/>
      <protection locked="0"/>
    </xf>
    <xf numFmtId="165" fontId="35" fillId="0" borderId="0" xfId="0" applyNumberFormat="1" applyFont="1" applyAlignment="1" applyProtection="1">
      <alignment horizontal="right" vertical="top"/>
      <protection locked="0"/>
    </xf>
    <xf numFmtId="4" fontId="46" fillId="0" borderId="0" xfId="1" applyNumberFormat="1" applyFont="1" applyAlignment="1" applyProtection="1">
      <alignment horizontal="right" vertical="top" wrapText="1"/>
      <protection locked="0"/>
    </xf>
    <xf numFmtId="165" fontId="43" fillId="0" borderId="0" xfId="1" applyNumberFormat="1" applyFont="1" applyAlignment="1" applyProtection="1">
      <alignment horizontal="right" vertical="top" wrapText="1"/>
      <protection locked="0"/>
    </xf>
    <xf numFmtId="4" fontId="17" fillId="0" borderId="0" xfId="1" applyNumberFormat="1" applyFont="1" applyAlignment="1" applyProtection="1">
      <alignment horizontal="right" vertical="top" wrapText="1"/>
      <protection locked="0"/>
    </xf>
    <xf numFmtId="165" fontId="35" fillId="0" borderId="0" xfId="1" applyNumberFormat="1" applyFont="1" applyAlignment="1" applyProtection="1">
      <alignment horizontal="right" vertical="top" wrapText="1"/>
      <protection locked="0"/>
    </xf>
    <xf numFmtId="165" fontId="35" fillId="0" borderId="0" xfId="1" applyNumberFormat="1" applyFont="1" applyAlignment="1" applyProtection="1">
      <alignment vertical="top" wrapText="1"/>
      <protection locked="0"/>
    </xf>
    <xf numFmtId="0" fontId="43" fillId="0" borderId="0" xfId="0" applyFont="1" applyProtection="1">
      <protection locked="0"/>
    </xf>
    <xf numFmtId="2" fontId="35" fillId="0" borderId="0" xfId="1" applyNumberFormat="1" applyFont="1" applyAlignment="1" applyProtection="1">
      <alignment horizontal="right" vertical="top"/>
      <protection locked="0"/>
    </xf>
    <xf numFmtId="4" fontId="61" fillId="0" borderId="0" xfId="1" applyNumberFormat="1" applyFont="1" applyAlignment="1" applyProtection="1">
      <alignment horizontal="right" vertical="top" wrapText="1"/>
      <protection locked="0"/>
    </xf>
    <xf numFmtId="165" fontId="35" fillId="0" borderId="0" xfId="1" applyNumberFormat="1" applyFont="1" applyAlignment="1" applyProtection="1">
      <alignment horizontal="right"/>
      <protection locked="0"/>
    </xf>
    <xf numFmtId="165" fontId="43" fillId="0" borderId="0" xfId="1" applyNumberFormat="1" applyFont="1" applyAlignment="1" applyProtection="1">
      <alignment horizontal="right"/>
      <protection locked="0"/>
    </xf>
    <xf numFmtId="0" fontId="61" fillId="0" borderId="0" xfId="0" applyFont="1" applyProtection="1">
      <protection locked="0"/>
    </xf>
    <xf numFmtId="0" fontId="34" fillId="0" borderId="0" xfId="0" applyFont="1" applyProtection="1">
      <protection locked="0"/>
    </xf>
    <xf numFmtId="165" fontId="35" fillId="0" borderId="0" xfId="8" applyNumberFormat="1" applyFont="1" applyAlignment="1" applyProtection="1">
      <alignment horizontal="right" wrapText="1"/>
      <protection locked="0"/>
    </xf>
    <xf numFmtId="0" fontId="58" fillId="0" borderId="0" xfId="0" applyFont="1" applyProtection="1">
      <protection locked="0"/>
    </xf>
    <xf numFmtId="165" fontId="35" fillId="0" borderId="0" xfId="1" applyNumberFormat="1" applyFont="1" applyProtection="1">
      <protection locked="0"/>
    </xf>
    <xf numFmtId="165" fontId="72" fillId="0" borderId="0" xfId="1" applyNumberFormat="1" applyFont="1" applyAlignment="1" applyProtection="1">
      <alignment horizontal="right" vertical="top"/>
      <protection locked="0"/>
    </xf>
    <xf numFmtId="4" fontId="6" fillId="0" borderId="0" xfId="1" applyNumberFormat="1" applyFont="1" applyAlignment="1" applyProtection="1">
      <alignment horizontal="right" vertical="top"/>
      <protection locked="0"/>
    </xf>
    <xf numFmtId="165" fontId="6" fillId="0" borderId="0" xfId="1" applyNumberFormat="1" applyFont="1" applyAlignment="1" applyProtection="1">
      <alignment horizontal="right" vertical="top"/>
      <protection locked="0"/>
    </xf>
    <xf numFmtId="0" fontId="7" fillId="0" borderId="0" xfId="0" applyFont="1" applyProtection="1">
      <protection locked="0"/>
    </xf>
    <xf numFmtId="4" fontId="7" fillId="0" borderId="0" xfId="0" applyNumberFormat="1" applyFont="1" applyAlignment="1" applyProtection="1">
      <alignment horizontal="right" vertical="top"/>
      <protection locked="0"/>
    </xf>
    <xf numFmtId="165" fontId="6" fillId="0" borderId="0" xfId="0" applyNumberFormat="1" applyFont="1" applyAlignment="1" applyProtection="1">
      <alignment horizontal="right" vertical="top"/>
      <protection locked="0"/>
    </xf>
    <xf numFmtId="49" fontId="22" fillId="0" borderId="0" xfId="1" applyNumberFormat="1" applyFont="1" applyAlignment="1" applyProtection="1">
      <alignment horizontal="center" vertical="top" wrapText="1"/>
    </xf>
    <xf numFmtId="2" fontId="23" fillId="0" borderId="0" xfId="1" applyNumberFormat="1" applyFont="1" applyAlignment="1" applyProtection="1">
      <alignment horizontal="center" vertical="top" wrapText="1"/>
    </xf>
    <xf numFmtId="4" fontId="22" fillId="0" borderId="0" xfId="1" applyNumberFormat="1" applyFont="1" applyAlignment="1" applyProtection="1">
      <alignment horizontal="center" vertical="top"/>
    </xf>
    <xf numFmtId="4" fontId="22" fillId="0" borderId="0" xfId="1" applyNumberFormat="1" applyFont="1" applyAlignment="1" applyProtection="1">
      <alignment horizontal="right" vertical="top"/>
    </xf>
    <xf numFmtId="0" fontId="21" fillId="0" borderId="0" xfId="0" applyFont="1" applyProtection="1"/>
    <xf numFmtId="49" fontId="22" fillId="0" borderId="0" xfId="1" applyNumberFormat="1" applyFont="1" applyAlignment="1" applyProtection="1">
      <alignment vertical="top" wrapText="1"/>
    </xf>
    <xf numFmtId="49" fontId="23" fillId="0" borderId="0" xfId="1" applyNumberFormat="1" applyFont="1" applyAlignment="1" applyProtection="1">
      <alignment horizontal="center" vertical="top" wrapText="1"/>
    </xf>
    <xf numFmtId="0" fontId="24" fillId="0" borderId="0" xfId="0" applyFont="1" applyProtection="1"/>
    <xf numFmtId="0" fontId="24" fillId="0" borderId="0" xfId="0" applyFont="1" applyAlignment="1" applyProtection="1">
      <alignment horizontal="center" vertical="top"/>
    </xf>
    <xf numFmtId="0" fontId="24" fillId="0" borderId="0" xfId="0" applyFont="1" applyAlignment="1" applyProtection="1">
      <alignment horizontal="right" vertical="top"/>
    </xf>
    <xf numFmtId="2" fontId="23" fillId="0" borderId="0" xfId="1" applyNumberFormat="1" applyFont="1" applyAlignment="1" applyProtection="1">
      <alignment vertical="top" wrapText="1"/>
    </xf>
    <xf numFmtId="4" fontId="23" fillId="0" borderId="0" xfId="1" applyNumberFormat="1" applyFont="1" applyAlignment="1" applyProtection="1">
      <alignment horizontal="center" vertical="top"/>
    </xf>
    <xf numFmtId="4" fontId="23" fillId="0" borderId="0" xfId="1" applyNumberFormat="1" applyFont="1" applyAlignment="1" applyProtection="1">
      <alignment horizontal="right" vertical="top"/>
    </xf>
    <xf numFmtId="49" fontId="20" fillId="0" borderId="0" xfId="1" applyNumberFormat="1" applyFont="1" applyAlignment="1" applyProtection="1">
      <alignment horizontal="center" vertical="top" wrapText="1"/>
    </xf>
    <xf numFmtId="2" fontId="23" fillId="0" borderId="0" xfId="1" applyNumberFormat="1" applyFont="1" applyAlignment="1" applyProtection="1">
      <alignment horizontal="left" vertical="top" wrapText="1"/>
    </xf>
    <xf numFmtId="2" fontId="23" fillId="0" borderId="0" xfId="1" applyNumberFormat="1" applyFont="1" applyAlignment="1" applyProtection="1">
      <alignment horizontal="right" vertical="top" wrapText="1"/>
    </xf>
    <xf numFmtId="49" fontId="23" fillId="0" borderId="8" xfId="1" applyNumberFormat="1" applyFont="1" applyBorder="1" applyAlignment="1" applyProtection="1">
      <alignment horizontal="center" vertical="top" wrapText="1"/>
    </xf>
    <xf numFmtId="49" fontId="23" fillId="0" borderId="8" xfId="1" applyNumberFormat="1" applyFont="1" applyBorder="1" applyAlignment="1" applyProtection="1">
      <alignment vertical="top" wrapText="1"/>
    </xf>
    <xf numFmtId="4" fontId="23" fillId="0" borderId="8" xfId="1" applyNumberFormat="1" applyFont="1" applyBorder="1" applyAlignment="1" applyProtection="1">
      <alignment horizontal="center" vertical="top"/>
    </xf>
    <xf numFmtId="4" fontId="23" fillId="0" borderId="8" xfId="1" applyNumberFormat="1" applyFont="1" applyBorder="1" applyAlignment="1" applyProtection="1">
      <alignment horizontal="right" vertical="top"/>
    </xf>
    <xf numFmtId="0" fontId="28" fillId="0" borderId="0" xfId="0" applyFont="1" applyProtection="1"/>
    <xf numFmtId="49" fontId="23" fillId="0" borderId="1" xfId="1" applyNumberFormat="1" applyFont="1" applyBorder="1" applyAlignment="1" applyProtection="1">
      <alignment horizontal="center" vertical="top" wrapText="1"/>
    </xf>
    <xf numFmtId="2" fontId="23" fillId="0" borderId="1" xfId="1" applyNumberFormat="1" applyFont="1" applyBorder="1" applyAlignment="1" applyProtection="1">
      <alignment vertical="top" wrapText="1"/>
    </xf>
    <xf numFmtId="4" fontId="23" fillId="0" borderId="1" xfId="1" applyNumberFormat="1" applyFont="1" applyBorder="1" applyAlignment="1" applyProtection="1">
      <alignment horizontal="center" vertical="top"/>
    </xf>
    <xf numFmtId="4" fontId="23" fillId="0" borderId="1" xfId="1" applyNumberFormat="1" applyFont="1" applyBorder="1" applyAlignment="1" applyProtection="1">
      <alignment horizontal="right" vertical="top"/>
    </xf>
    <xf numFmtId="49" fontId="23" fillId="0" borderId="2" xfId="1" applyNumberFormat="1" applyFont="1" applyBorder="1" applyAlignment="1" applyProtection="1">
      <alignment horizontal="center" vertical="top" wrapText="1"/>
    </xf>
    <xf numFmtId="2" fontId="23" fillId="0" borderId="3" xfId="1" applyNumberFormat="1" applyFont="1" applyBorder="1" applyAlignment="1" applyProtection="1">
      <alignment vertical="top" wrapText="1"/>
    </xf>
    <xf numFmtId="4" fontId="23" fillId="0" borderId="3" xfId="1" applyNumberFormat="1" applyFont="1" applyBorder="1" applyAlignment="1" applyProtection="1">
      <alignment horizontal="center" vertical="top"/>
    </xf>
    <xf numFmtId="4" fontId="23" fillId="0" borderId="3" xfId="1" applyNumberFormat="1" applyFont="1" applyBorder="1" applyAlignment="1" applyProtection="1">
      <alignment horizontal="right" vertical="top"/>
    </xf>
    <xf numFmtId="1" fontId="26" fillId="0" borderId="0" xfId="2" applyNumberFormat="1" applyFont="1" applyAlignment="1" applyProtection="1">
      <alignment horizontal="center" vertical="center"/>
    </xf>
    <xf numFmtId="0" fontId="27" fillId="0" borderId="0" xfId="2" applyFont="1" applyAlignment="1" applyProtection="1">
      <alignment horizontal="left" vertical="center"/>
    </xf>
    <xf numFmtId="0" fontId="26" fillId="0" borderId="0" xfId="1" applyFont="1" applyAlignment="1" applyProtection="1">
      <alignment horizontal="center" vertical="top"/>
    </xf>
    <xf numFmtId="0" fontId="26" fillId="0" borderId="0" xfId="1" applyFont="1" applyAlignment="1" applyProtection="1">
      <alignment horizontal="right" vertical="top"/>
    </xf>
    <xf numFmtId="0" fontId="26" fillId="0" borderId="0" xfId="2" applyFont="1" applyAlignment="1" applyProtection="1">
      <alignment horizontal="center" vertical="center"/>
    </xf>
    <xf numFmtId="0" fontId="26" fillId="0" borderId="0" xfId="2" applyFont="1" applyAlignment="1" applyProtection="1">
      <alignment vertical="center" wrapText="1"/>
    </xf>
    <xf numFmtId="0" fontId="27" fillId="0" borderId="0" xfId="2" applyFont="1" applyAlignment="1" applyProtection="1">
      <alignment vertical="center"/>
    </xf>
    <xf numFmtId="0" fontId="26" fillId="0" borderId="0" xfId="2" applyFont="1" applyAlignment="1" applyProtection="1">
      <alignment vertical="center"/>
    </xf>
    <xf numFmtId="2" fontId="26" fillId="0" borderId="0" xfId="2" applyNumberFormat="1" applyFont="1" applyAlignment="1" applyProtection="1">
      <alignment vertical="center" wrapText="1"/>
    </xf>
    <xf numFmtId="0" fontId="26" fillId="0" borderId="0" xfId="0" applyFont="1" applyProtection="1"/>
    <xf numFmtId="0" fontId="7" fillId="0" borderId="0" xfId="0" applyFont="1" applyProtection="1"/>
    <xf numFmtId="0" fontId="7" fillId="0" borderId="0" xfId="0" applyFont="1" applyAlignment="1" applyProtection="1">
      <alignment horizontal="center"/>
    </xf>
    <xf numFmtId="0" fontId="7" fillId="0" borderId="0" xfId="0" applyFont="1" applyAlignment="1" applyProtection="1">
      <alignment horizontal="center" vertical="top"/>
    </xf>
    <xf numFmtId="0" fontId="7" fillId="0" borderId="0" xfId="0" applyFont="1" applyAlignment="1" applyProtection="1">
      <alignment horizontal="right" vertical="top"/>
    </xf>
    <xf numFmtId="4" fontId="6" fillId="0" borderId="0" xfId="0" applyNumberFormat="1" applyFont="1" applyAlignment="1" applyProtection="1">
      <alignment horizontal="right" vertical="top"/>
    </xf>
    <xf numFmtId="0" fontId="8" fillId="0" borderId="0" xfId="1" applyFont="1" applyAlignment="1" applyProtection="1">
      <alignment horizontal="center"/>
    </xf>
    <xf numFmtId="0" fontId="38" fillId="0" borderId="0" xfId="0" applyFont="1" applyProtection="1"/>
    <xf numFmtId="0" fontId="8" fillId="0" borderId="0" xfId="1" applyFont="1" applyAlignment="1" applyProtection="1">
      <alignment horizontal="center" vertical="top"/>
    </xf>
    <xf numFmtId="4" fontId="8" fillId="0" borderId="0" xfId="1" applyNumberFormat="1" applyFont="1" applyAlignment="1" applyProtection="1">
      <alignment horizontal="right" vertical="top"/>
    </xf>
    <xf numFmtId="0" fontId="59" fillId="0" borderId="0" xfId="0" applyFont="1" applyProtection="1"/>
    <xf numFmtId="0" fontId="14" fillId="0" borderId="0" xfId="0" applyFont="1" applyAlignment="1" applyProtection="1">
      <alignment horizontal="center"/>
    </xf>
    <xf numFmtId="49" fontId="10" fillId="0" borderId="0" xfId="1" applyNumberFormat="1" applyFont="1" applyAlignment="1" applyProtection="1">
      <alignment vertical="top" wrapText="1"/>
    </xf>
    <xf numFmtId="0" fontId="14" fillId="0" borderId="0" xfId="0" applyFont="1" applyAlignment="1" applyProtection="1">
      <alignment horizontal="center" vertical="top"/>
    </xf>
    <xf numFmtId="0" fontId="14" fillId="0" borderId="0" xfId="0" applyFont="1" applyAlignment="1" applyProtection="1">
      <alignment horizontal="right" vertical="top"/>
    </xf>
    <xf numFmtId="49" fontId="12" fillId="0" borderId="0" xfId="1" applyNumberFormat="1" applyFont="1" applyAlignment="1" applyProtection="1">
      <alignment horizontal="center" vertical="center" wrapText="1"/>
    </xf>
    <xf numFmtId="49" fontId="12" fillId="0" borderId="9" xfId="1" applyNumberFormat="1" applyFont="1" applyBorder="1" applyAlignment="1" applyProtection="1">
      <alignment horizontal="left" vertical="center" wrapText="1"/>
    </xf>
    <xf numFmtId="4" fontId="12" fillId="0" borderId="0" xfId="1" applyNumberFormat="1" applyFont="1" applyAlignment="1" applyProtection="1">
      <alignment horizontal="center" vertical="top"/>
    </xf>
    <xf numFmtId="4" fontId="12" fillId="0" borderId="0" xfId="1" applyNumberFormat="1" applyFont="1" applyAlignment="1" applyProtection="1">
      <alignment horizontal="right" vertical="top"/>
    </xf>
    <xf numFmtId="49" fontId="12" fillId="0" borderId="0" xfId="1" applyNumberFormat="1" applyFont="1" applyAlignment="1" applyProtection="1">
      <alignment horizontal="left" vertical="center" wrapText="1"/>
    </xf>
    <xf numFmtId="0" fontId="46" fillId="0" borderId="0" xfId="0" applyFont="1" applyAlignment="1" applyProtection="1">
      <alignment horizontal="right" vertical="top"/>
    </xf>
    <xf numFmtId="0" fontId="46" fillId="0" borderId="0" xfId="0" applyFont="1" applyAlignment="1" applyProtection="1">
      <alignment horizontal="justify" vertical="top"/>
    </xf>
    <xf numFmtId="49" fontId="55" fillId="0" borderId="0" xfId="1" applyNumberFormat="1" applyFont="1" applyAlignment="1" applyProtection="1">
      <alignment horizontal="center" vertical="top" wrapText="1"/>
    </xf>
    <xf numFmtId="4" fontId="55" fillId="0" borderId="0" xfId="1" applyNumberFormat="1" applyFont="1" applyAlignment="1" applyProtection="1">
      <alignment horizontal="right" vertical="top"/>
    </xf>
    <xf numFmtId="4" fontId="35" fillId="0" borderId="0" xfId="0" applyNumberFormat="1" applyFont="1" applyAlignment="1" applyProtection="1">
      <alignment horizontal="right" vertical="top"/>
    </xf>
    <xf numFmtId="49" fontId="55" fillId="0" borderId="0" xfId="1" applyNumberFormat="1" applyFont="1" applyAlignment="1" applyProtection="1">
      <alignment horizontal="center" vertical="center" wrapText="1"/>
    </xf>
    <xf numFmtId="49" fontId="55" fillId="0" borderId="0" xfId="1" applyNumberFormat="1" applyFont="1" applyAlignment="1" applyProtection="1">
      <alignment horizontal="left" vertical="center" wrapText="1"/>
    </xf>
    <xf numFmtId="4" fontId="55" fillId="0" borderId="0" xfId="1" applyNumberFormat="1" applyFont="1" applyAlignment="1" applyProtection="1">
      <alignment horizontal="center" vertical="top"/>
    </xf>
    <xf numFmtId="0" fontId="64" fillId="0" borderId="0" xfId="0" applyFont="1" applyAlignment="1" applyProtection="1">
      <alignment horizontal="center"/>
    </xf>
    <xf numFmtId="0" fontId="64" fillId="0" borderId="0" xfId="0" applyFont="1" applyProtection="1"/>
    <xf numFmtId="2" fontId="6" fillId="0" borderId="0" xfId="0" applyNumberFormat="1" applyFont="1" applyAlignment="1" applyProtection="1">
      <alignment horizontal="center" vertical="top" wrapText="1"/>
    </xf>
    <xf numFmtId="0" fontId="64" fillId="0" borderId="0" xfId="0" applyFont="1" applyAlignment="1" applyProtection="1">
      <alignment wrapText="1"/>
    </xf>
    <xf numFmtId="0" fontId="65" fillId="0" borderId="0" xfId="0" applyFont="1" applyAlignment="1" applyProtection="1">
      <alignment horizontal="center"/>
    </xf>
    <xf numFmtId="0" fontId="64" fillId="0" borderId="0" xfId="0" applyFont="1" applyAlignment="1" applyProtection="1">
      <alignment horizontal="center" vertical="top"/>
    </xf>
    <xf numFmtId="0" fontId="35" fillId="0" borderId="0" xfId="0" applyFont="1" applyAlignment="1" applyProtection="1">
      <alignment vertical="top" wrapText="1"/>
    </xf>
    <xf numFmtId="0" fontId="35" fillId="0" borderId="0" xfId="0" applyFont="1" applyAlignment="1" applyProtection="1">
      <alignment vertical="top"/>
    </xf>
    <xf numFmtId="0" fontId="35" fillId="0" borderId="0" xfId="0" applyFont="1" applyProtection="1"/>
    <xf numFmtId="0" fontId="35" fillId="0" borderId="0" xfId="0" applyFont="1" applyAlignment="1" applyProtection="1">
      <alignment horizontal="center" vertical="top"/>
    </xf>
    <xf numFmtId="4" fontId="35" fillId="0" borderId="0" xfId="0" applyNumberFormat="1" applyFont="1" applyAlignment="1" applyProtection="1">
      <alignment vertical="top"/>
    </xf>
    <xf numFmtId="0" fontId="43" fillId="0" borderId="0" xfId="0" applyFont="1" applyAlignment="1" applyProtection="1">
      <alignment horizontal="center" vertical="top" wrapText="1"/>
    </xf>
    <xf numFmtId="4" fontId="35" fillId="0" borderId="0" xfId="18" applyNumberFormat="1" applyFont="1" applyBorder="1" applyAlignment="1" applyProtection="1">
      <alignment vertical="top"/>
    </xf>
    <xf numFmtId="0" fontId="35" fillId="0" borderId="0" xfId="0" applyFont="1" applyAlignment="1" applyProtection="1">
      <alignment horizontal="justify" vertical="top" wrapText="1"/>
    </xf>
    <xf numFmtId="0" fontId="81" fillId="0" borderId="0" xfId="0" applyFont="1" applyAlignment="1" applyProtection="1">
      <alignment vertical="top"/>
    </xf>
    <xf numFmtId="0" fontId="81" fillId="0" borderId="0" xfId="0" applyFont="1" applyProtection="1"/>
    <xf numFmtId="4" fontId="81" fillId="0" borderId="0" xfId="18" applyNumberFormat="1" applyFont="1" applyBorder="1" applyAlignment="1" applyProtection="1">
      <alignment vertical="top"/>
    </xf>
    <xf numFmtId="0" fontId="47" fillId="0" borderId="0" xfId="0" applyFont="1" applyAlignment="1" applyProtection="1">
      <alignment horizontal="center"/>
    </xf>
    <xf numFmtId="0" fontId="3" fillId="0" borderId="0" xfId="0" applyFont="1" applyAlignment="1" applyProtection="1">
      <alignment horizontal="justify" vertical="top"/>
    </xf>
    <xf numFmtId="49" fontId="12" fillId="0" borderId="5" xfId="1" applyNumberFormat="1" applyFont="1" applyBorder="1" applyAlignment="1" applyProtection="1">
      <alignment horizontal="center" vertical="center" wrapText="1"/>
    </xf>
    <xf numFmtId="2" fontId="12" fillId="0" borderId="5" xfId="1" applyNumberFormat="1" applyFont="1" applyBorder="1" applyAlignment="1" applyProtection="1">
      <alignment horizontal="left" vertical="center" wrapText="1"/>
    </xf>
    <xf numFmtId="4" fontId="12" fillId="0" borderId="5" xfId="1" applyNumberFormat="1" applyFont="1" applyBorder="1" applyAlignment="1" applyProtection="1">
      <alignment horizontal="center" vertical="top"/>
    </xf>
    <xf numFmtId="4" fontId="12" fillId="0" borderId="5" xfId="1" applyNumberFormat="1" applyFont="1" applyBorder="1" applyAlignment="1" applyProtection="1">
      <alignment horizontal="right" vertical="top"/>
    </xf>
    <xf numFmtId="4" fontId="10" fillId="0" borderId="5" xfId="1" applyNumberFormat="1" applyFont="1" applyBorder="1" applyAlignment="1" applyProtection="1">
      <alignment horizontal="right" vertical="top"/>
    </xf>
    <xf numFmtId="49" fontId="12" fillId="0" borderId="0" xfId="1" applyNumberFormat="1" applyFont="1" applyAlignment="1" applyProtection="1">
      <alignment horizontal="center" vertical="top" wrapText="1"/>
    </xf>
    <xf numFmtId="2" fontId="12" fillId="0" borderId="0" xfId="1" applyNumberFormat="1" applyFont="1" applyAlignment="1" applyProtection="1">
      <alignment horizontal="left" vertical="top" wrapText="1" indent="1"/>
    </xf>
    <xf numFmtId="0" fontId="20" fillId="0" borderId="0" xfId="0" applyFont="1" applyProtection="1"/>
    <xf numFmtId="4" fontId="19" fillId="0" borderId="0" xfId="0" applyNumberFormat="1" applyFont="1" applyAlignment="1" applyProtection="1">
      <alignment horizontal="right" vertical="top"/>
    </xf>
    <xf numFmtId="49" fontId="30" fillId="0" borderId="0" xfId="1" applyNumberFormat="1" applyFont="1" applyAlignment="1" applyProtection="1">
      <alignment horizontal="center" vertical="top" wrapText="1"/>
    </xf>
    <xf numFmtId="4" fontId="30" fillId="0" borderId="0" xfId="1" applyNumberFormat="1" applyFont="1" applyAlignment="1" applyProtection="1">
      <alignment horizontal="center" vertical="top"/>
    </xf>
    <xf numFmtId="4" fontId="30" fillId="0" borderId="0" xfId="1" applyNumberFormat="1" applyFont="1" applyAlignment="1" applyProtection="1">
      <alignment horizontal="right" vertical="top"/>
    </xf>
    <xf numFmtId="4" fontId="26" fillId="0" borderId="0" xfId="0" applyNumberFormat="1" applyFont="1" applyAlignment="1" applyProtection="1">
      <alignment horizontal="right" vertical="top"/>
    </xf>
    <xf numFmtId="0" fontId="27" fillId="0" borderId="0" xfId="0" applyFont="1" applyProtection="1"/>
    <xf numFmtId="0" fontId="28" fillId="0" borderId="0" xfId="0" applyFont="1" applyAlignment="1" applyProtection="1">
      <alignment horizontal="center" vertical="top"/>
    </xf>
    <xf numFmtId="0" fontId="28" fillId="0" borderId="0" xfId="0" applyFont="1" applyAlignment="1" applyProtection="1">
      <alignment horizontal="right" vertical="top"/>
    </xf>
    <xf numFmtId="0" fontId="28" fillId="0" borderId="0" xfId="0" applyFont="1" applyAlignment="1" applyProtection="1">
      <alignment horizontal="center"/>
    </xf>
    <xf numFmtId="2" fontId="12" fillId="0" borderId="9" xfId="1" applyNumberFormat="1" applyFont="1" applyBorder="1" applyAlignment="1" applyProtection="1">
      <alignment vertical="top" wrapText="1"/>
    </xf>
    <xf numFmtId="4" fontId="18" fillId="0" borderId="0" xfId="0" applyNumberFormat="1" applyFont="1" applyAlignment="1" applyProtection="1">
      <alignment horizontal="right" vertical="top"/>
    </xf>
    <xf numFmtId="0" fontId="52" fillId="0" borderId="0" xfId="3" applyFont="1" applyAlignment="1" applyProtection="1">
      <alignment horizontal="center" vertical="top"/>
    </xf>
    <xf numFmtId="4" fontId="53" fillId="0" borderId="0" xfId="3" applyNumberFormat="1" applyFont="1" applyAlignment="1" applyProtection="1">
      <alignment horizontal="right" vertical="top"/>
    </xf>
    <xf numFmtId="49" fontId="51" fillId="0" borderId="0" xfId="3" applyNumberFormat="1" applyFont="1" applyAlignment="1" applyProtection="1">
      <alignment horizontal="center" vertical="top" wrapText="1"/>
    </xf>
    <xf numFmtId="0" fontId="52" fillId="0" borderId="0" xfId="0" applyFont="1" applyProtection="1"/>
    <xf numFmtId="4" fontId="35" fillId="0" borderId="0" xfId="18" applyNumberFormat="1" applyFont="1" applyFill="1" applyBorder="1" applyAlignment="1" applyProtection="1">
      <alignment vertical="top"/>
    </xf>
    <xf numFmtId="2" fontId="12" fillId="0" borderId="5" xfId="1" applyNumberFormat="1" applyFont="1" applyBorder="1" applyAlignment="1" applyProtection="1">
      <alignment vertical="top" wrapText="1"/>
    </xf>
    <xf numFmtId="2" fontId="12" fillId="0" borderId="5" xfId="1" applyNumberFormat="1" applyFont="1" applyBorder="1" applyAlignment="1" applyProtection="1">
      <alignment horizontal="center" vertical="top" wrapText="1"/>
    </xf>
    <xf numFmtId="0" fontId="10" fillId="0" borderId="5" xfId="1" applyFont="1" applyBorder="1" applyAlignment="1" applyProtection="1">
      <alignment horizontal="right" vertical="top"/>
    </xf>
    <xf numFmtId="4" fontId="12" fillId="0" borderId="9" xfId="1" applyNumberFormat="1" applyFont="1" applyBorder="1" applyAlignment="1" applyProtection="1">
      <alignment vertical="top"/>
    </xf>
    <xf numFmtId="0" fontId="10" fillId="0" borderId="0" xfId="1" applyFont="1" applyAlignment="1" applyProtection="1">
      <alignment horizontal="right" vertical="top"/>
    </xf>
    <xf numFmtId="49" fontId="5" fillId="0" borderId="0" xfId="1" applyNumberFormat="1" applyFont="1" applyAlignment="1" applyProtection="1">
      <alignment horizontal="center" vertical="top" wrapText="1"/>
    </xf>
    <xf numFmtId="0" fontId="6" fillId="0" borderId="0" xfId="1" applyFont="1" applyAlignment="1" applyProtection="1">
      <alignment horizontal="left" vertical="top" wrapText="1"/>
    </xf>
    <xf numFmtId="2" fontId="5" fillId="0" borderId="0" xfId="1" applyNumberFormat="1" applyFont="1" applyAlignment="1" applyProtection="1">
      <alignment horizontal="right" vertical="top" wrapText="1"/>
    </xf>
    <xf numFmtId="0" fontId="37" fillId="0" borderId="0" xfId="0" applyFont="1" applyProtection="1"/>
    <xf numFmtId="0" fontId="6" fillId="0" borderId="0" xfId="0" applyFont="1" applyAlignment="1" applyProtection="1">
      <alignment horizontal="center"/>
    </xf>
    <xf numFmtId="0" fontId="44" fillId="0" borderId="0" xfId="0" applyFont="1" applyAlignment="1" applyProtection="1">
      <alignment horizontal="justify" vertical="top"/>
    </xf>
    <xf numFmtId="0" fontId="6" fillId="0" borderId="0" xfId="0" applyFont="1" applyAlignment="1" applyProtection="1">
      <alignment horizontal="center" vertical="top"/>
    </xf>
    <xf numFmtId="0" fontId="6" fillId="0" borderId="0" xfId="0" applyFont="1" applyProtection="1"/>
    <xf numFmtId="0" fontId="15" fillId="0" borderId="0" xfId="0" applyFont="1" applyAlignment="1" applyProtection="1">
      <alignment horizontal="justify" vertical="top"/>
    </xf>
    <xf numFmtId="0" fontId="15" fillId="0" borderId="0" xfId="0" applyFont="1" applyProtection="1"/>
    <xf numFmtId="49" fontId="17" fillId="0" borderId="0" xfId="15" applyProtection="1">
      <alignment horizontal="justify" vertical="top" wrapText="1"/>
    </xf>
    <xf numFmtId="0" fontId="48" fillId="0" borderId="0" xfId="0" applyFont="1" applyProtection="1"/>
    <xf numFmtId="0" fontId="48" fillId="0" borderId="0" xfId="0" applyFont="1" applyAlignment="1" applyProtection="1">
      <alignment horizontal="center" vertical="top"/>
    </xf>
    <xf numFmtId="4" fontId="48" fillId="0" borderId="0" xfId="0" applyNumberFormat="1" applyFont="1" applyAlignment="1" applyProtection="1">
      <alignment horizontal="right" vertical="top"/>
    </xf>
    <xf numFmtId="0" fontId="3" fillId="0" borderId="0" xfId="0" applyFont="1" applyAlignment="1" applyProtection="1">
      <alignment horizontal="center"/>
    </xf>
    <xf numFmtId="0" fontId="3" fillId="0" borderId="0" xfId="0" applyFont="1" applyAlignment="1" applyProtection="1">
      <alignment wrapText="1"/>
    </xf>
    <xf numFmtId="0" fontId="3" fillId="0" borderId="0" xfId="0" applyFont="1" applyProtection="1"/>
    <xf numFmtId="0" fontId="3" fillId="0" borderId="0" xfId="0" applyFont="1" applyAlignment="1" applyProtection="1">
      <alignment horizontal="left" vertical="top" wrapText="1"/>
    </xf>
    <xf numFmtId="49" fontId="10" fillId="0" borderId="5" xfId="1" applyNumberFormat="1" applyFont="1" applyBorder="1" applyAlignment="1" applyProtection="1">
      <alignment horizontal="center" vertical="top" wrapText="1"/>
    </xf>
    <xf numFmtId="2" fontId="10" fillId="0" borderId="5" xfId="1" applyNumberFormat="1" applyFont="1" applyBorder="1" applyAlignment="1" applyProtection="1">
      <alignment vertical="top" wrapText="1"/>
    </xf>
    <xf numFmtId="2" fontId="10" fillId="0" borderId="5" xfId="1" applyNumberFormat="1" applyFont="1" applyBorder="1" applyAlignment="1" applyProtection="1">
      <alignment horizontal="center" vertical="top" wrapText="1"/>
    </xf>
    <xf numFmtId="0" fontId="46" fillId="0" borderId="0" xfId="0" applyFont="1" applyAlignment="1" applyProtection="1">
      <alignment horizontal="left"/>
    </xf>
    <xf numFmtId="0" fontId="19" fillId="0" borderId="0" xfId="0" applyFont="1" applyAlignment="1" applyProtection="1">
      <alignment horizontal="center" vertical="top"/>
    </xf>
    <xf numFmtId="0" fontId="17" fillId="0" borderId="0" xfId="0" applyFont="1" applyAlignment="1" applyProtection="1">
      <alignment horizontal="left"/>
    </xf>
    <xf numFmtId="0" fontId="17" fillId="0" borderId="0" xfId="0" applyFont="1" applyProtection="1"/>
    <xf numFmtId="0" fontId="26" fillId="0" borderId="0" xfId="0" applyFont="1" applyAlignment="1" applyProtection="1">
      <alignment horizontal="center"/>
    </xf>
    <xf numFmtId="0" fontId="26" fillId="0" borderId="0" xfId="0" applyFont="1" applyAlignment="1" applyProtection="1">
      <alignment horizontal="center" vertical="top"/>
    </xf>
    <xf numFmtId="0" fontId="43" fillId="0" borderId="0" xfId="0" applyFont="1" applyProtection="1"/>
    <xf numFmtId="0" fontId="16" fillId="0" borderId="0" xfId="0" applyFont="1" applyProtection="1"/>
    <xf numFmtId="0" fontId="25" fillId="0" borderId="0" xfId="0" applyFont="1" applyProtection="1"/>
    <xf numFmtId="0" fontId="48" fillId="0" borderId="0" xfId="0" applyFont="1" applyAlignment="1" applyProtection="1">
      <alignment horizontal="center"/>
    </xf>
    <xf numFmtId="0" fontId="6" fillId="0" borderId="0" xfId="0" applyFont="1" applyAlignment="1" applyProtection="1">
      <alignment wrapText="1"/>
    </xf>
    <xf numFmtId="0" fontId="1" fillId="0" borderId="0" xfId="0" applyFont="1" applyAlignment="1" applyProtection="1">
      <alignment horizontal="center"/>
    </xf>
    <xf numFmtId="0" fontId="35" fillId="0" borderId="0" xfId="0" applyFont="1" applyAlignment="1" applyProtection="1">
      <alignment horizontal="center"/>
    </xf>
    <xf numFmtId="49" fontId="12" fillId="0" borderId="9" xfId="1" applyNumberFormat="1" applyFont="1" applyBorder="1" applyAlignment="1" applyProtection="1">
      <alignment vertical="top" wrapText="1"/>
    </xf>
    <xf numFmtId="49" fontId="56" fillId="0" borderId="0" xfId="1" applyNumberFormat="1" applyFont="1" applyAlignment="1" applyProtection="1">
      <alignment horizontal="center" vertical="top" wrapText="1"/>
    </xf>
    <xf numFmtId="4" fontId="56" fillId="0" borderId="0" xfId="1" applyNumberFormat="1" applyFont="1" applyAlignment="1" applyProtection="1">
      <alignment horizontal="right" vertical="top"/>
    </xf>
    <xf numFmtId="0" fontId="35" fillId="0" borderId="0" xfId="20" applyFont="1" applyAlignment="1" applyProtection="1">
      <alignment horizontal="right" vertical="top" wrapText="1"/>
    </xf>
    <xf numFmtId="0" fontId="35" fillId="0" borderId="0" xfId="20" applyFont="1" applyAlignment="1" applyProtection="1">
      <alignment horizontal="justify" vertical="top"/>
    </xf>
    <xf numFmtId="0" fontId="35" fillId="0" borderId="0" xfId="20" applyFont="1" applyAlignment="1" applyProtection="1">
      <alignment horizontal="center" vertical="top"/>
    </xf>
    <xf numFmtId="4" fontId="35" fillId="0" borderId="0" xfId="20" applyNumberFormat="1" applyFont="1" applyAlignment="1" applyProtection="1">
      <alignment horizontal="right" vertical="top"/>
    </xf>
    <xf numFmtId="0" fontId="35" fillId="0" borderId="0" xfId="0" applyFont="1" applyAlignment="1" applyProtection="1">
      <alignment horizontal="right" vertical="top"/>
    </xf>
    <xf numFmtId="0" fontId="21" fillId="0" borderId="0" xfId="0" applyFont="1" applyAlignment="1" applyProtection="1">
      <alignment horizontal="center"/>
    </xf>
    <xf numFmtId="0" fontId="21" fillId="0" borderId="0" xfId="0" applyFont="1" applyAlignment="1" applyProtection="1">
      <alignment horizontal="center" vertical="top"/>
    </xf>
    <xf numFmtId="0" fontId="21" fillId="0" borderId="0" xfId="0" applyFont="1" applyAlignment="1" applyProtection="1">
      <alignment horizontal="right" vertical="top"/>
    </xf>
    <xf numFmtId="4" fontId="21" fillId="0" borderId="0" xfId="0" applyNumberFormat="1" applyFont="1" applyAlignment="1" applyProtection="1">
      <alignment horizontal="right" vertical="top"/>
    </xf>
    <xf numFmtId="0" fontId="0" fillId="0" borderId="0" xfId="0" applyAlignment="1" applyProtection="1">
      <alignment horizontal="justify"/>
    </xf>
    <xf numFmtId="0" fontId="0" fillId="0" borderId="0" xfId="0" applyAlignment="1" applyProtection="1">
      <alignment horizontal="center" vertical="top"/>
    </xf>
    <xf numFmtId="0" fontId="0" fillId="0" borderId="0" xfId="0" applyAlignment="1" applyProtection="1">
      <alignment horizontal="justify" vertical="top"/>
    </xf>
    <xf numFmtId="2" fontId="5" fillId="0" borderId="5" xfId="1" applyNumberFormat="1" applyFont="1" applyBorder="1" applyAlignment="1" applyProtection="1">
      <alignment horizontal="center" vertical="top" wrapText="1"/>
    </xf>
    <xf numFmtId="0" fontId="6" fillId="0" borderId="5" xfId="1" applyFont="1" applyBorder="1" applyAlignment="1" applyProtection="1">
      <alignment horizontal="left" vertical="top"/>
    </xf>
    <xf numFmtId="49" fontId="5" fillId="0" borderId="0" xfId="0" applyNumberFormat="1" applyFont="1" applyAlignment="1" applyProtection="1">
      <alignment horizontal="center" vertical="top" wrapText="1"/>
    </xf>
    <xf numFmtId="4" fontId="7" fillId="0" borderId="0" xfId="0" applyNumberFormat="1" applyFont="1" applyAlignment="1" applyProtection="1">
      <alignment horizontal="right" vertical="top"/>
    </xf>
    <xf numFmtId="4" fontId="19" fillId="0" borderId="0" xfId="1" applyNumberFormat="1" applyFont="1" applyAlignment="1" applyProtection="1">
      <alignment horizontal="right" vertical="top"/>
      <protection locked="0"/>
    </xf>
    <xf numFmtId="165" fontId="19" fillId="0" borderId="0" xfId="1" applyNumberFormat="1" applyFont="1" applyAlignment="1" applyProtection="1">
      <alignment horizontal="right" vertical="top"/>
      <protection locked="0"/>
    </xf>
    <xf numFmtId="0" fontId="21" fillId="0" borderId="0" xfId="0" applyFont="1" applyProtection="1">
      <protection locked="0"/>
    </xf>
    <xf numFmtId="0" fontId="14" fillId="0" borderId="0" xfId="0" applyFont="1" applyProtection="1">
      <protection locked="0"/>
    </xf>
    <xf numFmtId="0" fontId="24" fillId="0" borderId="0" xfId="0" applyFont="1" applyProtection="1">
      <protection locked="0"/>
    </xf>
    <xf numFmtId="4" fontId="20" fillId="0" borderId="0" xfId="0" applyNumberFormat="1" applyFont="1" applyAlignment="1" applyProtection="1">
      <alignment horizontal="right" vertical="top"/>
      <protection locked="0"/>
    </xf>
    <xf numFmtId="165" fontId="20" fillId="0" borderId="0" xfId="1" applyNumberFormat="1" applyFont="1" applyAlignment="1" applyProtection="1">
      <alignment horizontal="right" vertical="top"/>
      <protection locked="0"/>
    </xf>
    <xf numFmtId="4" fontId="20" fillId="0" borderId="0" xfId="1" applyNumberFormat="1" applyFont="1" applyAlignment="1" applyProtection="1">
      <alignment horizontal="right" vertical="top"/>
      <protection locked="0"/>
    </xf>
    <xf numFmtId="4" fontId="20" fillId="0" borderId="0" xfId="1" applyNumberFormat="1" applyFont="1" applyAlignment="1" applyProtection="1">
      <alignment horizontal="right" vertical="top" wrapText="1"/>
      <protection locked="0"/>
    </xf>
    <xf numFmtId="4" fontId="20" fillId="0" borderId="8" xfId="1" applyNumberFormat="1" applyFont="1" applyBorder="1" applyAlignment="1" applyProtection="1">
      <alignment horizontal="right" vertical="top"/>
      <protection locked="0"/>
    </xf>
    <xf numFmtId="165" fontId="20" fillId="0" borderId="8" xfId="1" applyNumberFormat="1" applyFont="1" applyBorder="1" applyAlignment="1" applyProtection="1">
      <alignment horizontal="right" vertical="top"/>
      <protection locked="0"/>
    </xf>
    <xf numFmtId="0" fontId="28" fillId="0" borderId="0" xfId="0" applyFont="1" applyProtection="1">
      <protection locked="0"/>
    </xf>
    <xf numFmtId="4" fontId="20" fillId="0" borderId="1" xfId="1" applyNumberFormat="1" applyFont="1" applyBorder="1" applyAlignment="1" applyProtection="1">
      <alignment horizontal="right" vertical="top"/>
      <protection locked="0"/>
    </xf>
    <xf numFmtId="165" fontId="20" fillId="0" borderId="1" xfId="1" applyNumberFormat="1" applyFont="1" applyBorder="1" applyAlignment="1" applyProtection="1">
      <alignment horizontal="right" vertical="top"/>
      <protection locked="0"/>
    </xf>
    <xf numFmtId="4" fontId="20" fillId="0" borderId="3" xfId="1" applyNumberFormat="1" applyFont="1" applyBorder="1" applyAlignment="1" applyProtection="1">
      <alignment horizontal="right" vertical="top"/>
      <protection locked="0"/>
    </xf>
    <xf numFmtId="165" fontId="20" fillId="0" borderId="4" xfId="1" applyNumberFormat="1" applyFont="1" applyBorder="1" applyAlignment="1" applyProtection="1">
      <alignment horizontal="right" vertical="top"/>
      <protection locked="0"/>
    </xf>
    <xf numFmtId="4" fontId="27" fillId="0" borderId="0" xfId="1" applyNumberFormat="1" applyFont="1" applyAlignment="1" applyProtection="1">
      <alignment horizontal="right" vertical="top"/>
      <protection locked="0"/>
    </xf>
    <xf numFmtId="165" fontId="27" fillId="0" borderId="0" xfId="1" applyNumberFormat="1" applyFont="1" applyAlignment="1" applyProtection="1">
      <alignment horizontal="right" vertical="top"/>
      <protection locked="0"/>
    </xf>
    <xf numFmtId="4" fontId="6" fillId="0" borderId="0" xfId="0" applyNumberFormat="1" applyFont="1" applyAlignment="1" applyProtection="1">
      <alignment horizontal="right" vertical="top"/>
      <protection locked="0"/>
    </xf>
    <xf numFmtId="4" fontId="8" fillId="0" borderId="0" xfId="1" applyNumberFormat="1" applyFont="1" applyAlignment="1" applyProtection="1">
      <alignment horizontal="right" vertical="top"/>
      <protection locked="0"/>
    </xf>
    <xf numFmtId="4" fontId="9" fillId="0" borderId="0" xfId="1" applyNumberFormat="1" applyFont="1" applyAlignment="1" applyProtection="1">
      <alignment horizontal="right" vertical="top"/>
      <protection locked="0"/>
    </xf>
    <xf numFmtId="165" fontId="10" fillId="0" borderId="0" xfId="1" applyNumberFormat="1" applyFont="1" applyAlignment="1" applyProtection="1">
      <alignment horizontal="right"/>
      <protection locked="0"/>
    </xf>
    <xf numFmtId="165" fontId="6" fillId="0" borderId="0" xfId="1" applyNumberFormat="1" applyFont="1" applyAlignment="1" applyProtection="1">
      <alignment horizontal="right"/>
      <protection locked="0"/>
    </xf>
    <xf numFmtId="4" fontId="10" fillId="0" borderId="0" xfId="0" applyNumberFormat="1" applyFont="1" applyAlignment="1" applyProtection="1">
      <alignment horizontal="right" vertical="top"/>
      <protection locked="0"/>
    </xf>
    <xf numFmtId="165" fontId="10" fillId="0" borderId="0" xfId="0" applyNumberFormat="1" applyFont="1" applyAlignment="1" applyProtection="1">
      <alignment horizontal="right" vertical="top"/>
      <protection locked="0"/>
    </xf>
    <xf numFmtId="4" fontId="43" fillId="0" borderId="0" xfId="0" applyNumberFormat="1" applyFont="1" applyAlignment="1" applyProtection="1">
      <alignment horizontal="right" vertical="top"/>
      <protection locked="0"/>
    </xf>
    <xf numFmtId="165" fontId="43" fillId="0" borderId="0" xfId="0" applyNumberFormat="1" applyFont="1" applyAlignment="1" applyProtection="1">
      <alignment horizontal="right" vertical="top"/>
      <protection locked="0"/>
    </xf>
    <xf numFmtId="165" fontId="20" fillId="0" borderId="0" xfId="0" applyNumberFormat="1" applyFont="1" applyAlignment="1" applyProtection="1">
      <alignment horizontal="right" vertical="top"/>
      <protection locked="0"/>
    </xf>
    <xf numFmtId="0" fontId="82" fillId="0" borderId="0" xfId="0" applyFont="1" applyProtection="1">
      <protection locked="0"/>
    </xf>
    <xf numFmtId="0" fontId="35" fillId="12" borderId="0" xfId="0" applyFont="1" applyFill="1" applyAlignment="1" applyProtection="1">
      <alignment vertical="top" wrapText="1"/>
      <protection locked="0"/>
    </xf>
    <xf numFmtId="4" fontId="35" fillId="0" borderId="0" xfId="0" applyNumberFormat="1" applyFont="1" applyProtection="1">
      <protection locked="0"/>
    </xf>
    <xf numFmtId="4" fontId="35" fillId="0" borderId="0" xfId="21" applyNumberFormat="1" applyFont="1" applyAlignment="1" applyProtection="1">
      <alignment horizontal="right"/>
      <protection locked="0"/>
    </xf>
    <xf numFmtId="166" fontId="43" fillId="0" borderId="0" xfId="19" applyNumberFormat="1" applyFont="1" applyFill="1" applyBorder="1" applyProtection="1">
      <protection locked="0"/>
    </xf>
    <xf numFmtId="4" fontId="81" fillId="0" borderId="0" xfId="21" applyNumberFormat="1" applyFont="1" applyAlignment="1" applyProtection="1">
      <alignment horizontal="right"/>
      <protection locked="0"/>
    </xf>
    <xf numFmtId="166" fontId="80" fillId="0" borderId="0" xfId="19" applyNumberFormat="1" applyFont="1" applyFill="1" applyBorder="1" applyProtection="1">
      <protection locked="0"/>
    </xf>
    <xf numFmtId="4" fontId="10" fillId="0" borderId="5" xfId="1" applyNumberFormat="1" applyFont="1" applyBorder="1" applyAlignment="1" applyProtection="1">
      <alignment horizontal="right" vertical="top"/>
      <protection locked="0"/>
    </xf>
    <xf numFmtId="165" fontId="10" fillId="0" borderId="5" xfId="1" applyNumberFormat="1" applyFont="1" applyBorder="1" applyAlignment="1" applyProtection="1">
      <alignment horizontal="right" vertical="top"/>
      <protection locked="0"/>
    </xf>
    <xf numFmtId="4" fontId="19" fillId="0" borderId="0" xfId="0" applyNumberFormat="1" applyFont="1" applyAlignment="1" applyProtection="1">
      <alignment horizontal="right" vertical="top"/>
      <protection locked="0"/>
    </xf>
    <xf numFmtId="165" fontId="19" fillId="0" borderId="0" xfId="0" applyNumberFormat="1" applyFont="1" applyAlignment="1" applyProtection="1">
      <alignment horizontal="right" vertical="top"/>
      <protection locked="0"/>
    </xf>
    <xf numFmtId="4" fontId="26" fillId="0" borderId="0" xfId="0" applyNumberFormat="1" applyFont="1" applyAlignment="1" applyProtection="1">
      <alignment horizontal="right" vertical="top"/>
      <protection locked="0"/>
    </xf>
    <xf numFmtId="165" fontId="26" fillId="0" borderId="0" xfId="0" applyNumberFormat="1" applyFont="1" applyAlignment="1" applyProtection="1">
      <alignment horizontal="right" vertical="top"/>
      <protection locked="0"/>
    </xf>
    <xf numFmtId="4" fontId="27" fillId="0" borderId="0" xfId="0" applyNumberFormat="1" applyFont="1" applyAlignment="1" applyProtection="1">
      <alignment horizontal="right" vertical="top"/>
      <protection locked="0"/>
    </xf>
    <xf numFmtId="165" fontId="27" fillId="0" borderId="0" xfId="0" applyNumberFormat="1" applyFont="1" applyAlignment="1" applyProtection="1">
      <alignment horizontal="right" vertical="top"/>
      <protection locked="0"/>
    </xf>
    <xf numFmtId="0" fontId="54" fillId="0" borderId="0" xfId="0" applyFont="1" applyProtection="1">
      <protection locked="0"/>
    </xf>
    <xf numFmtId="4" fontId="99" fillId="0" borderId="0" xfId="0" applyNumberFormat="1" applyFont="1" applyAlignment="1" applyProtection="1">
      <alignment horizontal="right" vertical="top"/>
      <protection locked="0"/>
    </xf>
    <xf numFmtId="4" fontId="52" fillId="0" borderId="0" xfId="0" applyNumberFormat="1" applyFont="1" applyAlignment="1" applyProtection="1">
      <alignment horizontal="right" vertical="top"/>
      <protection locked="0"/>
    </xf>
    <xf numFmtId="165" fontId="52" fillId="0" borderId="0" xfId="0" applyNumberFormat="1" applyFont="1" applyAlignment="1" applyProtection="1">
      <alignment horizontal="right" vertical="top"/>
      <protection locked="0"/>
    </xf>
    <xf numFmtId="0" fontId="0" fillId="0" borderId="0" xfId="0" applyAlignment="1" applyProtection="1">
      <alignment vertical="center"/>
      <protection locked="0"/>
    </xf>
    <xf numFmtId="0" fontId="49" fillId="0" borderId="0" xfId="0" applyFont="1" applyProtection="1">
      <protection locked="0"/>
    </xf>
    <xf numFmtId="0" fontId="6" fillId="0" borderId="0" xfId="0" applyFont="1" applyProtection="1">
      <protection locked="0"/>
    </xf>
    <xf numFmtId="0" fontId="6" fillId="6" borderId="0" xfId="0" applyFont="1" applyFill="1" applyProtection="1">
      <protection locked="0"/>
    </xf>
    <xf numFmtId="4" fontId="48" fillId="0" borderId="0" xfId="0" applyNumberFormat="1" applyFont="1" applyAlignment="1" applyProtection="1">
      <alignment horizontal="right" vertical="top"/>
      <protection locked="0"/>
    </xf>
    <xf numFmtId="165" fontId="48" fillId="0" borderId="0" xfId="0" applyNumberFormat="1" applyFont="1" applyAlignment="1" applyProtection="1">
      <alignment horizontal="right" vertical="top"/>
      <protection locked="0"/>
    </xf>
    <xf numFmtId="0" fontId="6" fillId="12" borderId="0" xfId="0" applyFont="1" applyFill="1" applyProtection="1">
      <protection locked="0"/>
    </xf>
    <xf numFmtId="0" fontId="48" fillId="6" borderId="0" xfId="0" applyFont="1" applyFill="1" applyProtection="1">
      <protection locked="0"/>
    </xf>
    <xf numFmtId="0" fontId="43" fillId="12" borderId="0" xfId="0" applyFont="1" applyFill="1" applyProtection="1">
      <protection locked="0"/>
    </xf>
    <xf numFmtId="0" fontId="82" fillId="12" borderId="0" xfId="0" applyFont="1" applyFill="1" applyProtection="1">
      <protection locked="0"/>
    </xf>
    <xf numFmtId="4" fontId="46" fillId="0" borderId="0" xfId="0" applyNumberFormat="1" applyFont="1" applyAlignment="1" applyProtection="1">
      <alignment horizontal="right" vertical="top"/>
      <protection locked="0"/>
    </xf>
    <xf numFmtId="165" fontId="46" fillId="0" borderId="0" xfId="0" applyNumberFormat="1" applyFont="1" applyAlignment="1" applyProtection="1">
      <alignment horizontal="right" vertical="top"/>
      <protection locked="0"/>
    </xf>
    <xf numFmtId="4" fontId="35" fillId="0" borderId="0" xfId="20" applyNumberFormat="1" applyFont="1" applyAlignment="1" applyProtection="1">
      <alignment horizontal="right" vertical="top"/>
      <protection locked="0"/>
    </xf>
    <xf numFmtId="0" fontId="78" fillId="0" borderId="0" xfId="20" applyFont="1" applyAlignment="1" applyProtection="1">
      <alignment horizontal="left" vertical="top" wrapText="1"/>
      <protection locked="0"/>
    </xf>
    <xf numFmtId="4" fontId="35" fillId="0" borderId="0" xfId="0" applyNumberFormat="1" applyFont="1" applyAlignment="1" applyProtection="1">
      <alignment vertical="center"/>
      <protection locked="0"/>
    </xf>
    <xf numFmtId="0" fontId="35" fillId="0" borderId="0" xfId="20" applyFont="1" applyProtection="1">
      <protection locked="0"/>
    </xf>
    <xf numFmtId="4" fontId="35" fillId="0" borderId="0" xfId="0" applyNumberFormat="1" applyFont="1" applyAlignment="1" applyProtection="1">
      <alignment horizontal="right" vertical="center"/>
      <protection locked="0"/>
    </xf>
    <xf numFmtId="4" fontId="35" fillId="0" borderId="0" xfId="20" applyNumberFormat="1" applyFont="1" applyAlignment="1" applyProtection="1">
      <alignment horizontal="right"/>
      <protection locked="0"/>
    </xf>
    <xf numFmtId="0" fontId="0" fillId="0" borderId="0" xfId="0" applyProtection="1">
      <protection locked="0"/>
    </xf>
    <xf numFmtId="0" fontId="79" fillId="0" borderId="0" xfId="0" applyFont="1" applyAlignment="1" applyProtection="1">
      <alignment horizontal="justify"/>
      <protection locked="0"/>
    </xf>
    <xf numFmtId="2" fontId="6" fillId="0" borderId="5" xfId="1" applyNumberFormat="1" applyFont="1" applyBorder="1" applyAlignment="1" applyProtection="1">
      <alignment horizontal="right" vertical="top"/>
      <protection locked="0"/>
    </xf>
    <xf numFmtId="4" fontId="7" fillId="0" borderId="0" xfId="0" applyNumberFormat="1" applyFont="1" applyAlignment="1" applyProtection="1">
      <alignment horizontal="right"/>
      <protection locked="0"/>
    </xf>
    <xf numFmtId="49" fontId="36" fillId="0" borderId="0" xfId="1" applyNumberFormat="1" applyFont="1" applyAlignment="1" applyProtection="1">
      <alignment horizontal="center" vertical="top" wrapText="1"/>
    </xf>
    <xf numFmtId="49" fontId="63" fillId="0" borderId="0" xfId="1" applyNumberFormat="1" applyFont="1" applyAlignment="1" applyProtection="1">
      <alignment horizontal="center" vertical="top" wrapText="1"/>
    </xf>
    <xf numFmtId="49" fontId="69" fillId="0" borderId="0" xfId="1" applyNumberFormat="1" applyFont="1" applyAlignment="1" applyProtection="1">
      <alignment horizontal="center" vertical="top" wrapText="1"/>
    </xf>
    <xf numFmtId="49" fontId="69" fillId="0" borderId="6" xfId="1" applyNumberFormat="1" applyFont="1" applyBorder="1" applyAlignment="1" applyProtection="1">
      <alignment horizontal="center" vertical="top" wrapText="1"/>
    </xf>
    <xf numFmtId="49" fontId="69" fillId="0" borderId="1" xfId="1" applyNumberFormat="1" applyFont="1" applyBorder="1" applyAlignment="1" applyProtection="1">
      <alignment horizontal="center" vertical="top" wrapText="1"/>
    </xf>
    <xf numFmtId="49" fontId="69" fillId="0" borderId="2" xfId="1" applyNumberFormat="1" applyFont="1" applyBorder="1" applyAlignment="1" applyProtection="1">
      <alignment horizontal="center" vertical="top" wrapText="1"/>
    </xf>
    <xf numFmtId="1" fontId="17" fillId="0" borderId="0" xfId="2" applyNumberFormat="1" applyFont="1" applyAlignment="1" applyProtection="1">
      <alignment horizontal="center" vertical="center"/>
    </xf>
    <xf numFmtId="0" fontId="17" fillId="0" borderId="0" xfId="2" applyFont="1" applyAlignment="1" applyProtection="1">
      <alignment horizontal="center" vertical="center"/>
    </xf>
    <xf numFmtId="0" fontId="35" fillId="0" borderId="0" xfId="1" applyFont="1" applyAlignment="1" applyProtection="1">
      <alignment horizontal="center"/>
    </xf>
    <xf numFmtId="0" fontId="70" fillId="0" borderId="0" xfId="1" applyFont="1" applyAlignment="1" applyProtection="1">
      <alignment horizontal="center"/>
    </xf>
    <xf numFmtId="0" fontId="43" fillId="0" borderId="0" xfId="1" applyFont="1" applyAlignment="1" applyProtection="1">
      <alignment horizontal="center"/>
    </xf>
    <xf numFmtId="49" fontId="55" fillId="0" borderId="5" xfId="1" applyNumberFormat="1" applyFont="1" applyBorder="1" applyAlignment="1" applyProtection="1">
      <alignment horizontal="center" vertical="center" wrapText="1"/>
    </xf>
    <xf numFmtId="0" fontId="17" fillId="0" borderId="0" xfId="0" applyFont="1" applyAlignment="1" applyProtection="1">
      <alignment horizontal="center"/>
    </xf>
    <xf numFmtId="0" fontId="17" fillId="0" borderId="0" xfId="1" applyFont="1" applyAlignment="1" applyProtection="1">
      <alignment horizontal="center"/>
    </xf>
    <xf numFmtId="49" fontId="35" fillId="0" borderId="0" xfId="1" applyNumberFormat="1" applyFont="1" applyAlignment="1" applyProtection="1">
      <alignment horizontal="center" vertical="top" wrapText="1"/>
    </xf>
    <xf numFmtId="49" fontId="74" fillId="0" borderId="0" xfId="1" applyNumberFormat="1" applyFont="1" applyAlignment="1" applyProtection="1">
      <alignment horizontal="center" vertical="top" wrapText="1"/>
    </xf>
    <xf numFmtId="0" fontId="17" fillId="0" borderId="0" xfId="1" applyFont="1" applyAlignment="1" applyProtection="1">
      <alignment horizontal="center" vertical="top"/>
    </xf>
    <xf numFmtId="0" fontId="17" fillId="0" borderId="0" xfId="0" applyFont="1" applyAlignment="1" applyProtection="1">
      <alignment horizontal="right" vertical="top"/>
    </xf>
    <xf numFmtId="2" fontId="36" fillId="0" borderId="0" xfId="1" applyNumberFormat="1" applyFont="1" applyAlignment="1" applyProtection="1">
      <alignment horizontal="center" vertical="top" wrapText="1"/>
    </xf>
    <xf numFmtId="2" fontId="46" fillId="0" borderId="0" xfId="1" applyNumberFormat="1" applyFont="1" applyAlignment="1" applyProtection="1">
      <alignment horizontal="center" vertical="top" wrapText="1"/>
    </xf>
    <xf numFmtId="2" fontId="17" fillId="0" borderId="0" xfId="1" applyNumberFormat="1" applyFont="1" applyAlignment="1" applyProtection="1">
      <alignment horizontal="center" vertical="top" wrapText="1"/>
    </xf>
    <xf numFmtId="2" fontId="35" fillId="0" borderId="0" xfId="1" applyNumberFormat="1" applyFont="1" applyAlignment="1" applyProtection="1">
      <alignment horizontal="center" vertical="top" wrapText="1"/>
    </xf>
    <xf numFmtId="49" fontId="36" fillId="0" borderId="0" xfId="0" applyNumberFormat="1" applyFont="1" applyAlignment="1" applyProtection="1">
      <alignment horizontal="center" vertical="top" wrapText="1"/>
    </xf>
    <xf numFmtId="0" fontId="76" fillId="0" borderId="0" xfId="0" applyFont="1" applyAlignment="1" applyProtection="1">
      <alignment horizontal="center" vertical="top"/>
    </xf>
    <xf numFmtId="49" fontId="55" fillId="0" borderId="5" xfId="1" applyNumberFormat="1" applyFont="1" applyBorder="1" applyAlignment="1" applyProtection="1">
      <alignment horizontal="center" vertical="top" wrapText="1"/>
    </xf>
    <xf numFmtId="0" fontId="35" fillId="0" borderId="0" xfId="0" applyFont="1" applyAlignment="1" applyProtection="1">
      <alignment horizontal="center" vertical="center"/>
    </xf>
    <xf numFmtId="0" fontId="17" fillId="0" borderId="0" xfId="0" applyFont="1" applyAlignment="1" applyProtection="1">
      <alignment horizontal="right"/>
    </xf>
    <xf numFmtId="49" fontId="17" fillId="0" borderId="0" xfId="1" applyNumberFormat="1" applyFont="1" applyAlignment="1" applyProtection="1">
      <alignment horizontal="center" vertical="top" wrapText="1"/>
    </xf>
    <xf numFmtId="49" fontId="46" fillId="0" borderId="0" xfId="1" applyNumberFormat="1" applyFont="1" applyAlignment="1" applyProtection="1">
      <alignment horizontal="center" vertical="top" wrapText="1"/>
    </xf>
    <xf numFmtId="49" fontId="61" fillId="0" borderId="0" xfId="1" applyNumberFormat="1" applyFont="1" applyAlignment="1" applyProtection="1">
      <alignment horizontal="center" vertical="top" wrapText="1"/>
    </xf>
    <xf numFmtId="49" fontId="35" fillId="0" borderId="0" xfId="0" applyNumberFormat="1" applyFont="1" applyAlignment="1" applyProtection="1">
      <alignment horizontal="center" vertical="top" wrapText="1"/>
    </xf>
    <xf numFmtId="0" fontId="17" fillId="0" borderId="0" xfId="0" applyFont="1" applyAlignment="1" applyProtection="1">
      <alignment horizontal="center" vertical="top"/>
    </xf>
    <xf numFmtId="0" fontId="37" fillId="0" borderId="0" xfId="0" applyFont="1" applyAlignment="1" applyProtection="1">
      <alignment horizontal="center"/>
    </xf>
    <xf numFmtId="2" fontId="55" fillId="0" borderId="0" xfId="1" applyNumberFormat="1" applyFont="1" applyAlignment="1" applyProtection="1">
      <alignment horizontal="center" vertical="top" wrapText="1"/>
    </xf>
    <xf numFmtId="2" fontId="68" fillId="0" borderId="0" xfId="1" applyNumberFormat="1" applyFont="1" applyAlignment="1" applyProtection="1">
      <alignment horizontal="center" vertical="top" wrapText="1"/>
    </xf>
    <xf numFmtId="2" fontId="63" fillId="0" borderId="0" xfId="1" applyNumberFormat="1" applyFont="1" applyAlignment="1" applyProtection="1">
      <alignment horizontal="left" vertical="top" wrapText="1" indent="1"/>
    </xf>
    <xf numFmtId="2" fontId="69" fillId="0" borderId="0" xfId="1" applyNumberFormat="1" applyFont="1" applyAlignment="1" applyProtection="1">
      <alignment vertical="top" wrapText="1"/>
    </xf>
    <xf numFmtId="49" fontId="69" fillId="0" borderId="0" xfId="1" applyNumberFormat="1" applyFont="1" applyAlignment="1" applyProtection="1">
      <alignment vertical="top" wrapText="1"/>
    </xf>
    <xf numFmtId="49" fontId="69" fillId="0" borderId="6" xfId="1" applyNumberFormat="1" applyFont="1" applyBorder="1" applyAlignment="1" applyProtection="1">
      <alignment vertical="top" wrapText="1"/>
    </xf>
    <xf numFmtId="2" fontId="69" fillId="0" borderId="1" xfId="1" applyNumberFormat="1" applyFont="1" applyBorder="1" applyAlignment="1" applyProtection="1">
      <alignment vertical="top" wrapText="1"/>
    </xf>
    <xf numFmtId="2" fontId="69" fillId="0" borderId="3" xfId="1" applyNumberFormat="1" applyFont="1" applyBorder="1" applyAlignment="1" applyProtection="1">
      <alignment vertical="top" wrapText="1"/>
    </xf>
    <xf numFmtId="2" fontId="55" fillId="0" borderId="0" xfId="1" applyNumberFormat="1" applyFont="1" applyAlignment="1" applyProtection="1">
      <alignment vertical="top" wrapText="1"/>
    </xf>
    <xf numFmtId="0" fontId="46" fillId="0" borderId="0" xfId="2" applyFont="1" applyAlignment="1" applyProtection="1">
      <alignment horizontal="left" vertical="center"/>
    </xf>
    <xf numFmtId="0" fontId="17" fillId="0" borderId="0" xfId="2" applyFont="1" applyAlignment="1" applyProtection="1">
      <alignment vertical="center" wrapText="1"/>
    </xf>
    <xf numFmtId="0" fontId="46" fillId="0" borderId="0" xfId="2" applyFont="1" applyAlignment="1" applyProtection="1">
      <alignment vertical="center"/>
    </xf>
    <xf numFmtId="0" fontId="17" fillId="0" borderId="0" xfId="2" applyFont="1" applyAlignment="1" applyProtection="1">
      <alignment vertical="center"/>
    </xf>
    <xf numFmtId="2" fontId="17" fillId="0" borderId="0" xfId="2" applyNumberFormat="1" applyFont="1" applyAlignment="1" applyProtection="1">
      <alignment vertical="center" wrapText="1"/>
    </xf>
    <xf numFmtId="49" fontId="55" fillId="0" borderId="0" xfId="1" applyNumberFormat="1" applyFont="1" applyAlignment="1" applyProtection="1">
      <alignment horizontal="left" vertical="top" wrapText="1" indent="1"/>
    </xf>
    <xf numFmtId="49" fontId="43" fillId="0" borderId="0" xfId="1" applyNumberFormat="1" applyFont="1" applyAlignment="1" applyProtection="1">
      <alignment vertical="top" wrapText="1"/>
    </xf>
    <xf numFmtId="0" fontId="35" fillId="0" borderId="0" xfId="1" applyFont="1" applyProtection="1"/>
    <xf numFmtId="0" fontId="43" fillId="0" borderId="0" xfId="1" applyFont="1" applyProtection="1"/>
    <xf numFmtId="49" fontId="33" fillId="0" borderId="0" xfId="6" applyFont="1" applyProtection="1">
      <alignment horizontal="justify" vertical="top" wrapText="1"/>
    </xf>
    <xf numFmtId="49" fontId="35" fillId="0" borderId="0" xfId="6" applyFont="1" applyProtection="1">
      <alignment horizontal="justify" vertical="top" wrapText="1"/>
    </xf>
    <xf numFmtId="0" fontId="36" fillId="0" borderId="0" xfId="2" applyFont="1" applyAlignment="1" applyProtection="1">
      <alignment horizontal="justify" vertical="top"/>
    </xf>
    <xf numFmtId="2" fontId="35" fillId="0" borderId="0" xfId="17" applyNumberFormat="1" applyAlignment="1" applyProtection="1">
      <alignment vertical="top" wrapText="1"/>
    </xf>
    <xf numFmtId="0" fontId="36" fillId="0" borderId="0" xfId="2" applyFont="1" applyAlignment="1" applyProtection="1">
      <alignment horizontal="justify" vertical="top" wrapText="1"/>
    </xf>
    <xf numFmtId="0" fontId="35" fillId="0" borderId="0" xfId="0" applyFont="1" applyAlignment="1" applyProtection="1">
      <alignment horizontal="justify" vertical="top"/>
    </xf>
    <xf numFmtId="0" fontId="35" fillId="0" borderId="0" xfId="0" applyFont="1" applyAlignment="1" applyProtection="1">
      <alignment horizontal="left" vertical="top" wrapText="1"/>
    </xf>
    <xf numFmtId="2" fontId="55" fillId="0" borderId="5" xfId="1" applyNumberFormat="1" applyFont="1" applyBorder="1" applyAlignment="1" applyProtection="1">
      <alignment horizontal="left" vertical="center" wrapText="1"/>
    </xf>
    <xf numFmtId="0" fontId="46" fillId="0" borderId="0" xfId="0" applyFont="1" applyProtection="1"/>
    <xf numFmtId="0" fontId="17" fillId="0" borderId="0" xfId="0" applyFont="1" applyAlignment="1" applyProtection="1">
      <alignment vertical="top" wrapText="1"/>
    </xf>
    <xf numFmtId="0" fontId="17" fillId="0" borderId="0" xfId="1" applyFont="1" applyProtection="1"/>
    <xf numFmtId="2" fontId="55" fillId="0" borderId="0" xfId="1" applyNumberFormat="1" applyFont="1" applyAlignment="1" applyProtection="1">
      <alignment horizontal="left" vertical="top" wrapText="1" indent="1"/>
    </xf>
    <xf numFmtId="49" fontId="36" fillId="0" borderId="0" xfId="1" applyNumberFormat="1" applyFont="1" applyAlignment="1" applyProtection="1">
      <alignment horizontal="left" vertical="top" wrapText="1" indent="1"/>
    </xf>
    <xf numFmtId="2" fontId="17" fillId="0" borderId="0" xfId="1" applyNumberFormat="1" applyFont="1" applyAlignment="1" applyProtection="1">
      <alignment vertical="top" wrapText="1"/>
    </xf>
    <xf numFmtId="2" fontId="35" fillId="0" borderId="0" xfId="1" applyNumberFormat="1" applyFont="1" applyAlignment="1" applyProtection="1">
      <alignment horizontal="left" vertical="top" wrapText="1" indent="1"/>
    </xf>
    <xf numFmtId="2" fontId="36" fillId="0" borderId="0" xfId="1" applyNumberFormat="1" applyFont="1" applyAlignment="1" applyProtection="1">
      <alignment vertical="top" wrapText="1"/>
    </xf>
    <xf numFmtId="0" fontId="35" fillId="0" borderId="0" xfId="0" applyFont="1" applyAlignment="1" applyProtection="1">
      <alignment horizontal="right" vertical="top" wrapText="1"/>
    </xf>
    <xf numFmtId="2" fontId="35" fillId="0" borderId="0" xfId="1" applyNumberFormat="1" applyFont="1" applyAlignment="1" applyProtection="1">
      <alignment vertical="top" wrapText="1"/>
    </xf>
    <xf numFmtId="2" fontId="36" fillId="0" borderId="0" xfId="3" applyNumberFormat="1" applyFont="1" applyAlignment="1" applyProtection="1">
      <alignment vertical="top" wrapText="1"/>
    </xf>
    <xf numFmtId="49" fontId="37" fillId="0" borderId="0" xfId="6" applyFont="1" applyProtection="1">
      <alignment horizontal="justify" vertical="top" wrapText="1"/>
    </xf>
    <xf numFmtId="2" fontId="36" fillId="0" borderId="0" xfId="1" applyNumberFormat="1" applyFont="1" applyAlignment="1" applyProtection="1">
      <alignment horizontal="left" vertical="top" wrapText="1" indent="1"/>
    </xf>
    <xf numFmtId="0" fontId="43" fillId="0" borderId="0" xfId="1" applyFont="1" applyAlignment="1" applyProtection="1">
      <alignment vertical="top"/>
    </xf>
    <xf numFmtId="0" fontId="46" fillId="0" borderId="0" xfId="1" applyFont="1" applyAlignment="1" applyProtection="1">
      <alignment vertical="top"/>
    </xf>
    <xf numFmtId="2" fontId="74" fillId="0" borderId="0" xfId="1" applyNumberFormat="1" applyFont="1" applyAlignment="1" applyProtection="1">
      <alignment vertical="top" wrapText="1"/>
    </xf>
    <xf numFmtId="0" fontId="17" fillId="0" borderId="0" xfId="0" applyFont="1" applyAlignment="1" applyProtection="1">
      <alignment horizontal="justify" vertical="top"/>
    </xf>
    <xf numFmtId="2" fontId="46" fillId="0" borderId="0" xfId="1" applyNumberFormat="1" applyFont="1" applyAlignment="1" applyProtection="1">
      <alignment vertical="top" wrapText="1"/>
    </xf>
    <xf numFmtId="2" fontId="35" fillId="0" borderId="0" xfId="3" applyNumberFormat="1" applyFont="1" applyAlignment="1" applyProtection="1">
      <alignment vertical="top" wrapText="1"/>
    </xf>
    <xf numFmtId="2" fontId="36" fillId="0" borderId="0" xfId="0" applyNumberFormat="1" applyFont="1" applyAlignment="1" applyProtection="1">
      <alignment vertical="top" wrapText="1"/>
    </xf>
    <xf numFmtId="0" fontId="43" fillId="0" borderId="0" xfId="0" applyFont="1" applyAlignment="1" applyProtection="1">
      <alignment horizontal="left"/>
    </xf>
    <xf numFmtId="2" fontId="55" fillId="0" borderId="5" xfId="1" applyNumberFormat="1" applyFont="1" applyBorder="1" applyAlignment="1" applyProtection="1">
      <alignment vertical="top" wrapText="1"/>
    </xf>
    <xf numFmtId="0" fontId="61" fillId="0" borderId="0" xfId="0" applyFont="1" applyProtection="1"/>
    <xf numFmtId="49" fontId="55" fillId="0" borderId="0" xfId="1" applyNumberFormat="1" applyFont="1" applyAlignment="1" applyProtection="1">
      <alignment vertical="top" wrapText="1"/>
    </xf>
    <xf numFmtId="0" fontId="35" fillId="0" borderId="0" xfId="1" applyFont="1" applyAlignment="1" applyProtection="1">
      <alignment vertical="top"/>
    </xf>
    <xf numFmtId="2" fontId="35" fillId="0" borderId="0" xfId="0" applyNumberFormat="1" applyFont="1" applyAlignment="1" applyProtection="1">
      <alignment vertical="top" wrapText="1"/>
    </xf>
    <xf numFmtId="0" fontId="46" fillId="0" borderId="0" xfId="0" applyFont="1" applyAlignment="1" applyProtection="1">
      <alignment vertical="top" wrapText="1"/>
    </xf>
    <xf numFmtId="2" fontId="46" fillId="0" borderId="0" xfId="0" applyNumberFormat="1" applyFont="1" applyAlignment="1" applyProtection="1">
      <alignment vertical="top" wrapText="1"/>
    </xf>
    <xf numFmtId="0" fontId="43" fillId="0" borderId="0" xfId="0" applyFont="1" applyAlignment="1" applyProtection="1">
      <alignment vertical="top" wrapText="1"/>
    </xf>
    <xf numFmtId="0" fontId="59" fillId="0" borderId="0" xfId="0" applyFont="1" applyAlignment="1" applyProtection="1">
      <alignment horizontal="justify" vertical="top"/>
    </xf>
    <xf numFmtId="49" fontId="59" fillId="0" borderId="0" xfId="6" applyFont="1" applyProtection="1">
      <alignment horizontal="justify" vertical="top" wrapText="1"/>
    </xf>
    <xf numFmtId="0" fontId="46" fillId="0" borderId="0" xfId="0" applyFont="1" applyAlignment="1" applyProtection="1">
      <alignment vertical="top" wrapText="1"/>
    </xf>
    <xf numFmtId="2" fontId="35" fillId="6" borderId="0" xfId="3" applyNumberFormat="1" applyFont="1" applyFill="1" applyAlignment="1" applyProtection="1">
      <alignment vertical="top" wrapText="1"/>
    </xf>
    <xf numFmtId="0" fontId="35" fillId="6" borderId="0" xfId="0" applyFont="1" applyFill="1" applyProtection="1"/>
    <xf numFmtId="2" fontId="35" fillId="6" borderId="0" xfId="0" applyNumberFormat="1" applyFont="1" applyFill="1" applyAlignment="1" applyProtection="1">
      <alignment vertical="top" wrapText="1"/>
    </xf>
    <xf numFmtId="2" fontId="5" fillId="0" borderId="0" xfId="1" applyNumberFormat="1" applyFont="1" applyAlignment="1" applyProtection="1">
      <alignment vertical="top" wrapText="1"/>
    </xf>
    <xf numFmtId="4" fontId="36" fillId="0" borderId="0" xfId="1" applyNumberFormat="1" applyFont="1" applyAlignment="1" applyProtection="1">
      <alignment horizontal="center" vertical="top"/>
    </xf>
    <xf numFmtId="4" fontId="63" fillId="0" borderId="0" xfId="1" applyNumberFormat="1" applyFont="1" applyAlignment="1" applyProtection="1">
      <alignment horizontal="center" vertical="top"/>
    </xf>
    <xf numFmtId="4" fontId="69" fillId="0" borderId="0" xfId="1" applyNumberFormat="1" applyFont="1" applyAlignment="1" applyProtection="1">
      <alignment horizontal="center" vertical="top"/>
    </xf>
    <xf numFmtId="4" fontId="69" fillId="0" borderId="6" xfId="1" applyNumberFormat="1" applyFont="1" applyBorder="1" applyAlignment="1" applyProtection="1">
      <alignment horizontal="center" vertical="top"/>
    </xf>
    <xf numFmtId="4" fontId="69" fillId="0" borderId="1" xfId="1" applyNumberFormat="1" applyFont="1" applyBorder="1" applyAlignment="1" applyProtection="1">
      <alignment horizontal="center" vertical="top"/>
    </xf>
    <xf numFmtId="4" fontId="69" fillId="0" borderId="3" xfId="1" applyNumberFormat="1" applyFont="1" applyBorder="1" applyAlignment="1" applyProtection="1">
      <alignment horizontal="center" vertical="top"/>
    </xf>
    <xf numFmtId="0" fontId="35" fillId="0" borderId="0" xfId="1" applyFont="1" applyAlignment="1" applyProtection="1">
      <alignment horizontal="center" vertical="top"/>
    </xf>
    <xf numFmtId="0" fontId="70" fillId="0" borderId="0" xfId="1" applyFont="1" applyAlignment="1" applyProtection="1">
      <alignment horizontal="center" vertical="top"/>
    </xf>
    <xf numFmtId="49" fontId="43" fillId="0" borderId="0" xfId="1" applyNumberFormat="1" applyFont="1" applyAlignment="1" applyProtection="1">
      <alignment horizontal="center" vertical="top" wrapText="1"/>
    </xf>
    <xf numFmtId="1" fontId="35" fillId="0" borderId="0" xfId="0" applyNumberFormat="1" applyFont="1" applyAlignment="1" applyProtection="1">
      <alignment horizontal="center" vertical="top"/>
    </xf>
    <xf numFmtId="2" fontId="37" fillId="0" borderId="0" xfId="7" applyFont="1" applyAlignment="1" applyProtection="1">
      <alignment horizontal="center" vertical="top" wrapText="1"/>
    </xf>
    <xf numFmtId="0" fontId="35" fillId="0" borderId="0" xfId="0" applyFont="1" applyAlignment="1" applyProtection="1">
      <alignment horizontal="center" vertical="top" wrapText="1"/>
    </xf>
    <xf numFmtId="4" fontId="35" fillId="0" borderId="0" xfId="0" applyNumberFormat="1" applyFont="1" applyAlignment="1" applyProtection="1">
      <alignment horizontal="center" vertical="top"/>
    </xf>
    <xf numFmtId="4" fontId="55" fillId="0" borderId="5" xfId="1" applyNumberFormat="1" applyFont="1" applyBorder="1" applyAlignment="1" applyProtection="1">
      <alignment horizontal="center" vertical="top"/>
    </xf>
    <xf numFmtId="2" fontId="35" fillId="0" borderId="0" xfId="7" applyFont="1" applyAlignment="1" applyProtection="1">
      <alignment horizontal="center" vertical="top" wrapText="1"/>
    </xf>
    <xf numFmtId="0" fontId="43" fillId="0" borderId="0" xfId="1" applyFont="1" applyAlignment="1" applyProtection="1">
      <alignment horizontal="center" vertical="top"/>
    </xf>
    <xf numFmtId="0" fontId="46" fillId="0" borderId="0" xfId="1" applyFont="1" applyAlignment="1" applyProtection="1">
      <alignment horizontal="center" vertical="top"/>
    </xf>
    <xf numFmtId="2" fontId="74" fillId="0" borderId="0" xfId="1" applyNumberFormat="1" applyFont="1" applyAlignment="1" applyProtection="1">
      <alignment horizontal="center" vertical="top" wrapText="1"/>
    </xf>
    <xf numFmtId="2" fontId="36" fillId="0" borderId="0" xfId="0" applyNumberFormat="1" applyFont="1" applyAlignment="1" applyProtection="1">
      <alignment horizontal="center" vertical="top" wrapText="1"/>
    </xf>
    <xf numFmtId="2" fontId="63" fillId="0" borderId="0" xfId="1" applyNumberFormat="1" applyFont="1" applyAlignment="1" applyProtection="1">
      <alignment horizontal="center" vertical="top" wrapText="1"/>
    </xf>
    <xf numFmtId="2" fontId="55" fillId="0" borderId="5" xfId="1" applyNumberFormat="1" applyFont="1" applyBorder="1" applyAlignment="1" applyProtection="1">
      <alignment horizontal="center" vertical="top" wrapText="1"/>
    </xf>
    <xf numFmtId="2" fontId="56" fillId="0" borderId="0" xfId="1" applyNumberFormat="1" applyFont="1" applyAlignment="1" applyProtection="1">
      <alignment horizontal="center" vertical="top" wrapText="1"/>
    </xf>
    <xf numFmtId="2" fontId="62" fillId="0" borderId="0" xfId="1" applyNumberFormat="1" applyFont="1" applyAlignment="1" applyProtection="1">
      <alignment horizontal="center" vertical="top" wrapText="1"/>
    </xf>
    <xf numFmtId="2" fontId="74" fillId="0" borderId="0" xfId="0" applyNumberFormat="1" applyFont="1" applyAlignment="1" applyProtection="1">
      <alignment horizontal="center" vertical="top" wrapText="1"/>
    </xf>
    <xf numFmtId="4" fontId="17" fillId="0" borderId="0" xfId="0" applyNumberFormat="1" applyFont="1" applyAlignment="1" applyProtection="1">
      <alignment horizontal="center" vertical="top"/>
    </xf>
    <xf numFmtId="2" fontId="33" fillId="0" borderId="0" xfId="7" applyFont="1" applyAlignment="1" applyProtection="1">
      <alignment horizontal="center" vertical="top" wrapText="1"/>
    </xf>
    <xf numFmtId="0" fontId="37" fillId="0" borderId="0" xfId="0" applyFont="1" applyAlignment="1" applyProtection="1">
      <alignment horizontal="center" vertical="top"/>
    </xf>
    <xf numFmtId="2" fontId="5" fillId="0" borderId="0" xfId="1" applyNumberFormat="1" applyFont="1" applyAlignment="1" applyProtection="1">
      <alignment horizontal="center" vertical="top" wrapText="1"/>
    </xf>
    <xf numFmtId="4" fontId="36" fillId="0" borderId="0" xfId="1" applyNumberFormat="1" applyFont="1" applyAlignment="1" applyProtection="1">
      <alignment horizontal="right" vertical="top"/>
    </xf>
    <xf numFmtId="4" fontId="63" fillId="0" borderId="0" xfId="1" applyNumberFormat="1" applyFont="1" applyAlignment="1" applyProtection="1">
      <alignment horizontal="right" vertical="top"/>
    </xf>
    <xf numFmtId="4" fontId="69" fillId="0" borderId="0" xfId="1" applyNumberFormat="1" applyFont="1" applyAlignment="1" applyProtection="1">
      <alignment horizontal="right" vertical="top"/>
    </xf>
    <xf numFmtId="4" fontId="69" fillId="0" borderId="6" xfId="1" applyNumberFormat="1" applyFont="1" applyBorder="1" applyAlignment="1" applyProtection="1">
      <alignment horizontal="right" vertical="top"/>
    </xf>
    <xf numFmtId="4" fontId="69" fillId="0" borderId="1" xfId="1" applyNumberFormat="1" applyFont="1" applyBorder="1" applyAlignment="1" applyProtection="1">
      <alignment horizontal="right" vertical="top"/>
    </xf>
    <xf numFmtId="4" fontId="69" fillId="0" borderId="3" xfId="1" applyNumberFormat="1" applyFont="1" applyBorder="1" applyAlignment="1" applyProtection="1">
      <alignment horizontal="right" vertical="top"/>
    </xf>
    <xf numFmtId="4" fontId="17" fillId="0" borderId="0" xfId="1" applyNumberFormat="1" applyFont="1" applyAlignment="1" applyProtection="1">
      <alignment horizontal="right" vertical="top"/>
    </xf>
    <xf numFmtId="4" fontId="35" fillId="0" borderId="0" xfId="1" applyNumberFormat="1" applyFont="1" applyAlignment="1" applyProtection="1">
      <alignment horizontal="right" vertical="top"/>
    </xf>
    <xf numFmtId="4" fontId="70" fillId="0" borderId="0" xfId="1" applyNumberFormat="1" applyFont="1" applyAlignment="1" applyProtection="1">
      <alignment horizontal="right" vertical="top"/>
    </xf>
    <xf numFmtId="2" fontId="35" fillId="0" borderId="0" xfId="7" applyFont="1" applyAlignment="1" applyProtection="1">
      <alignment horizontal="right" vertical="top" wrapText="1"/>
    </xf>
    <xf numFmtId="4" fontId="72" fillId="0" borderId="0" xfId="1" applyNumberFormat="1" applyFont="1" applyAlignment="1" applyProtection="1">
      <alignment horizontal="right" vertical="top"/>
    </xf>
    <xf numFmtId="4" fontId="73" fillId="0" borderId="5" xfId="1" applyNumberFormat="1" applyFont="1" applyBorder="1" applyAlignment="1" applyProtection="1">
      <alignment horizontal="right" vertical="top"/>
    </xf>
    <xf numFmtId="4" fontId="74" fillId="0" borderId="0" xfId="1" applyNumberFormat="1" applyFont="1" applyAlignment="1" applyProtection="1">
      <alignment horizontal="right" vertical="top"/>
    </xf>
    <xf numFmtId="4" fontId="35" fillId="0" borderId="0" xfId="1" applyNumberFormat="1" applyFont="1" applyAlignment="1" applyProtection="1">
      <alignment horizontal="right" vertical="top" wrapText="1"/>
    </xf>
    <xf numFmtId="4" fontId="36" fillId="0" borderId="0" xfId="1" applyNumberFormat="1" applyFont="1" applyAlignment="1" applyProtection="1">
      <alignment horizontal="right" vertical="top" wrapText="1"/>
    </xf>
    <xf numFmtId="4" fontId="55" fillId="0" borderId="5" xfId="1" applyNumberFormat="1" applyFont="1" applyBorder="1" applyAlignment="1" applyProtection="1">
      <alignment horizontal="right" vertical="top"/>
    </xf>
    <xf numFmtId="4" fontId="43" fillId="0" borderId="0" xfId="1" applyNumberFormat="1" applyFont="1" applyAlignment="1" applyProtection="1">
      <alignment horizontal="right" vertical="top"/>
    </xf>
    <xf numFmtId="4" fontId="56" fillId="0" borderId="0" xfId="1" applyNumberFormat="1" applyFont="1" applyAlignment="1" applyProtection="1">
      <alignment horizontal="right" vertical="top" wrapText="1"/>
    </xf>
    <xf numFmtId="4" fontId="74" fillId="0" borderId="0" xfId="1" applyNumberFormat="1" applyFont="1" applyAlignment="1" applyProtection="1">
      <alignment horizontal="right" vertical="top" wrapText="1"/>
    </xf>
    <xf numFmtId="4" fontId="46" fillId="0" borderId="0" xfId="1" applyNumberFormat="1" applyFont="1" applyAlignment="1" applyProtection="1">
      <alignment horizontal="right" vertical="top" wrapText="1"/>
    </xf>
    <xf numFmtId="4" fontId="17" fillId="0" borderId="0" xfId="1" applyNumberFormat="1" applyFont="1" applyAlignment="1" applyProtection="1">
      <alignment horizontal="right" vertical="top" wrapText="1"/>
    </xf>
    <xf numFmtId="4" fontId="36" fillId="0" borderId="0" xfId="0" applyNumberFormat="1" applyFont="1" applyAlignment="1" applyProtection="1">
      <alignment horizontal="right" vertical="top"/>
    </xf>
    <xf numFmtId="4" fontId="45" fillId="0" borderId="0" xfId="0" applyNumberFormat="1" applyFont="1" applyAlignment="1" applyProtection="1">
      <alignment horizontal="right" vertical="top"/>
    </xf>
    <xf numFmtId="2" fontId="36" fillId="0" borderId="0" xfId="1" applyNumberFormat="1" applyFont="1" applyAlignment="1" applyProtection="1">
      <alignment horizontal="right" vertical="top" wrapText="1"/>
    </xf>
    <xf numFmtId="4" fontId="66" fillId="0" borderId="0" xfId="1" applyNumberFormat="1" applyFont="1" applyAlignment="1" applyProtection="1">
      <alignment horizontal="right" vertical="top" wrapText="1"/>
    </xf>
    <xf numFmtId="4" fontId="43" fillId="0" borderId="5" xfId="1" applyNumberFormat="1" applyFont="1" applyBorder="1" applyAlignment="1" applyProtection="1">
      <alignment horizontal="right" vertical="top"/>
    </xf>
    <xf numFmtId="4" fontId="77" fillId="0" borderId="0" xfId="1" applyNumberFormat="1" applyFont="1" applyAlignment="1" applyProtection="1">
      <alignment horizontal="right" vertical="top" wrapText="1"/>
    </xf>
    <xf numFmtId="4" fontId="46" fillId="0" borderId="0" xfId="1" applyNumberFormat="1" applyFont="1" applyAlignment="1" applyProtection="1">
      <alignment horizontal="right" vertical="top"/>
    </xf>
    <xf numFmtId="4" fontId="61" fillId="0" borderId="0" xfId="1" applyNumberFormat="1" applyFont="1" applyAlignment="1" applyProtection="1">
      <alignment horizontal="right" vertical="top"/>
    </xf>
    <xf numFmtId="4" fontId="74" fillId="0" borderId="0" xfId="0" applyNumberFormat="1" applyFont="1" applyAlignment="1" applyProtection="1">
      <alignment horizontal="right" vertical="top"/>
    </xf>
    <xf numFmtId="4" fontId="17" fillId="0" borderId="0" xfId="0" applyNumberFormat="1" applyFont="1" applyAlignment="1" applyProtection="1">
      <alignment horizontal="right" vertical="top"/>
    </xf>
    <xf numFmtId="2" fontId="17" fillId="0" borderId="0" xfId="7" applyAlignment="1" applyProtection="1">
      <alignment horizontal="right" vertical="top" wrapText="1"/>
    </xf>
    <xf numFmtId="2" fontId="35" fillId="0" borderId="0" xfId="1" applyNumberFormat="1" applyFont="1" applyAlignment="1" applyProtection="1">
      <alignment horizontal="right" vertical="top" wrapText="1"/>
    </xf>
    <xf numFmtId="4" fontId="37" fillId="0" borderId="0" xfId="0" applyNumberFormat="1" applyFont="1" applyAlignment="1" applyProtection="1">
      <alignment horizontal="right" vertical="top"/>
    </xf>
    <xf numFmtId="0" fontId="35" fillId="0" borderId="0" xfId="1" applyFont="1" applyAlignment="1" applyProtection="1">
      <alignment horizontal="right" vertical="top"/>
    </xf>
    <xf numFmtId="4" fontId="6" fillId="0" borderId="0" xfId="1" applyNumberFormat="1" applyFont="1" applyAlignment="1" applyProtection="1">
      <alignment horizontal="right" vertical="top"/>
    </xf>
    <xf numFmtId="165" fontId="79" fillId="7" borderId="5" xfId="30" applyNumberFormat="1" applyFont="1" applyFill="1" applyBorder="1" applyAlignment="1" applyProtection="1">
      <alignment horizontal="right" vertical="top" wrapText="1"/>
      <protection locked="0"/>
    </xf>
    <xf numFmtId="165" fontId="79" fillId="7" borderId="12" xfId="30" applyNumberFormat="1" applyFont="1" applyFill="1" applyBorder="1" applyAlignment="1" applyProtection="1">
      <alignment horizontal="right" vertical="top" wrapText="1"/>
      <protection locked="0"/>
    </xf>
    <xf numFmtId="0" fontId="79" fillId="0" borderId="0" xfId="30" applyFont="1" applyAlignment="1" applyProtection="1">
      <alignment horizontal="center" vertical="top" wrapText="1"/>
      <protection locked="0"/>
    </xf>
    <xf numFmtId="0" fontId="79" fillId="0" borderId="0" xfId="30" applyFont="1" applyProtection="1">
      <protection locked="0"/>
    </xf>
    <xf numFmtId="165" fontId="79" fillId="7" borderId="0" xfId="30" applyNumberFormat="1" applyFont="1" applyFill="1" applyAlignment="1" applyProtection="1">
      <alignment horizontal="right" vertical="top" wrapText="1"/>
      <protection locked="0"/>
    </xf>
    <xf numFmtId="0" fontId="79" fillId="0" borderId="0" xfId="30" applyFont="1" applyAlignment="1" applyProtection="1">
      <alignment vertical="top" wrapText="1"/>
      <protection locked="0"/>
    </xf>
    <xf numFmtId="4" fontId="79" fillId="0" borderId="0" xfId="30" applyNumberFormat="1" applyFont="1" applyAlignment="1" applyProtection="1">
      <alignment horizontal="right" vertical="top" wrapText="1"/>
      <protection locked="0"/>
    </xf>
    <xf numFmtId="0" fontId="79" fillId="0" borderId="0" xfId="30" applyFont="1" applyAlignment="1" applyProtection="1">
      <alignment horizontal="right" vertical="top" wrapText="1"/>
      <protection locked="0"/>
    </xf>
    <xf numFmtId="165" fontId="79" fillId="0" borderId="0" xfId="30" applyNumberFormat="1" applyFont="1" applyAlignment="1" applyProtection="1">
      <alignment horizontal="right" vertical="top" wrapText="1"/>
      <protection locked="0"/>
    </xf>
    <xf numFmtId="168" fontId="86" fillId="0" borderId="10" xfId="24" applyNumberFormat="1" applyFont="1" applyBorder="1" applyAlignment="1" applyProtection="1">
      <alignment horizontal="center" vertical="top"/>
      <protection locked="0"/>
    </xf>
    <xf numFmtId="4" fontId="86" fillId="0" borderId="10" xfId="24" applyNumberFormat="1" applyFont="1" applyBorder="1" applyAlignment="1" applyProtection="1">
      <alignment horizontal="center" vertical="top"/>
      <protection locked="0"/>
    </xf>
    <xf numFmtId="165" fontId="79" fillId="0" borderId="0" xfId="30" applyNumberFormat="1" applyFont="1" applyAlignment="1" applyProtection="1">
      <alignment horizontal="center" vertical="top" wrapText="1"/>
      <protection locked="0"/>
    </xf>
    <xf numFmtId="165" fontId="79" fillId="0" borderId="0" xfId="30" applyNumberFormat="1" applyFont="1" applyAlignment="1" applyProtection="1">
      <alignment vertical="top" wrapText="1"/>
      <protection locked="0"/>
    </xf>
    <xf numFmtId="0" fontId="90" fillId="0" borderId="0" xfId="30" applyFont="1" applyAlignment="1" applyProtection="1">
      <alignment vertical="top" wrapText="1"/>
      <protection locked="0"/>
    </xf>
    <xf numFmtId="165" fontId="90" fillId="0" borderId="0" xfId="25" applyNumberFormat="1" applyFont="1" applyFill="1" applyAlignment="1" applyProtection="1">
      <alignment horizontal="right" vertical="top" wrapText="1"/>
      <protection locked="0"/>
    </xf>
    <xf numFmtId="165" fontId="90" fillId="0" borderId="0" xfId="30" applyNumberFormat="1" applyFont="1" applyAlignment="1" applyProtection="1">
      <alignment vertical="top" wrapText="1"/>
      <protection locked="0"/>
    </xf>
    <xf numFmtId="165" fontId="92" fillId="0" borderId="0" xfId="27" applyNumberFormat="1" applyFont="1" applyFill="1" applyBorder="1" applyAlignment="1" applyProtection="1">
      <alignment vertical="top" wrapText="1"/>
      <protection locked="0"/>
    </xf>
    <xf numFmtId="165" fontId="79" fillId="0" borderId="0" xfId="25" applyNumberFormat="1" applyFont="1" applyFill="1" applyAlignment="1" applyProtection="1">
      <alignment horizontal="right" vertical="top" wrapText="1"/>
      <protection locked="0"/>
    </xf>
    <xf numFmtId="165" fontId="79" fillId="0" borderId="0" xfId="28" applyNumberFormat="1" applyFont="1" applyAlignment="1" applyProtection="1">
      <alignment horizontal="center" vertical="top" wrapText="1"/>
      <protection locked="0"/>
    </xf>
    <xf numFmtId="165" fontId="79" fillId="0" borderId="0" xfId="28" applyNumberFormat="1" applyFont="1" applyAlignment="1" applyProtection="1">
      <alignment horizontal="right" vertical="top" wrapText="1"/>
      <protection locked="0"/>
    </xf>
    <xf numFmtId="165" fontId="86" fillId="0" borderId="0" xfId="30" applyNumberFormat="1" applyFont="1" applyAlignment="1" applyProtection="1">
      <alignment horizontal="right" vertical="top" wrapText="1"/>
      <protection locked="0"/>
    </xf>
    <xf numFmtId="165" fontId="79" fillId="0" borderId="0" xfId="17" applyNumberFormat="1" applyFont="1" applyAlignment="1" applyProtection="1">
      <alignment horizontal="right" vertical="top" wrapText="1"/>
      <protection locked="0"/>
    </xf>
    <xf numFmtId="165" fontId="90" fillId="0" borderId="0" xfId="30" applyNumberFormat="1" applyFont="1" applyAlignment="1" applyProtection="1">
      <alignment horizontal="right" vertical="top" wrapText="1"/>
      <protection locked="0"/>
    </xf>
    <xf numFmtId="165" fontId="90" fillId="0" borderId="0" xfId="17" applyNumberFormat="1" applyFont="1" applyAlignment="1" applyProtection="1">
      <alignment horizontal="right" vertical="top" wrapText="1"/>
      <protection locked="0"/>
    </xf>
    <xf numFmtId="4" fontId="35" fillId="0" borderId="0" xfId="0" applyNumberFormat="1" applyFont="1" applyAlignment="1" applyProtection="1">
      <alignment horizontal="right" vertical="top" wrapText="1"/>
      <protection locked="0"/>
    </xf>
    <xf numFmtId="4" fontId="43" fillId="0" borderId="0" xfId="0" applyNumberFormat="1" applyFont="1" applyAlignment="1" applyProtection="1">
      <alignment horizontal="right" vertical="top" wrapText="1"/>
      <protection locked="0"/>
    </xf>
    <xf numFmtId="165" fontId="43" fillId="0" borderId="0" xfId="22" applyNumberFormat="1" applyFont="1" applyAlignment="1" applyProtection="1">
      <alignment horizontal="right" vertical="top" wrapText="1"/>
      <protection locked="0"/>
    </xf>
    <xf numFmtId="165" fontId="79" fillId="0" borderId="0" xfId="0" applyNumberFormat="1" applyFont="1" applyAlignment="1" applyProtection="1">
      <alignment horizontal="right" vertical="top" wrapText="1"/>
      <protection locked="0"/>
    </xf>
    <xf numFmtId="165" fontId="86" fillId="0" borderId="0" xfId="0" applyNumberFormat="1" applyFont="1" applyAlignment="1" applyProtection="1">
      <alignment vertical="top" wrapText="1"/>
      <protection locked="0"/>
    </xf>
    <xf numFmtId="165" fontId="86" fillId="0" borderId="0" xfId="0" applyNumberFormat="1" applyFont="1" applyAlignment="1" applyProtection="1">
      <alignment horizontal="right" vertical="top" wrapText="1"/>
      <protection locked="0"/>
    </xf>
    <xf numFmtId="167" fontId="79" fillId="0" borderId="0" xfId="30" applyNumberFormat="1" applyFont="1" applyAlignment="1" applyProtection="1">
      <alignment vertical="top" wrapText="1"/>
      <protection locked="0"/>
    </xf>
    <xf numFmtId="4" fontId="79" fillId="0" borderId="0" xfId="30" applyNumberFormat="1" applyFont="1" applyAlignment="1" applyProtection="1">
      <alignment horizontal="center" vertical="top" wrapText="1"/>
      <protection locked="0"/>
    </xf>
    <xf numFmtId="4" fontId="79" fillId="0" borderId="0" xfId="30" applyNumberFormat="1" applyFont="1" applyAlignment="1" applyProtection="1">
      <alignment vertical="top" wrapText="1"/>
      <protection locked="0"/>
    </xf>
    <xf numFmtId="0" fontId="86" fillId="7" borderId="11" xfId="30" applyFont="1" applyFill="1" applyBorder="1" applyAlignment="1" applyProtection="1">
      <alignment horizontal="center" vertical="top" wrapText="1"/>
    </xf>
    <xf numFmtId="0" fontId="79" fillId="7" borderId="0" xfId="30" applyFont="1" applyFill="1" applyAlignment="1" applyProtection="1">
      <alignment horizontal="center" vertical="top" wrapText="1"/>
    </xf>
    <xf numFmtId="0" fontId="79" fillId="0" borderId="0" xfId="30" applyFont="1" applyAlignment="1" applyProtection="1">
      <alignment horizontal="center" vertical="top" wrapText="1"/>
    </xf>
    <xf numFmtId="0" fontId="86" fillId="0" borderId="10" xfId="30" applyFont="1" applyBorder="1" applyAlignment="1" applyProtection="1">
      <alignment vertical="top" wrapText="1"/>
    </xf>
    <xf numFmtId="0" fontId="86" fillId="0" borderId="0" xfId="30" applyFont="1" applyAlignment="1" applyProtection="1">
      <alignment horizontal="center" vertical="top" wrapText="1"/>
    </xf>
    <xf numFmtId="0" fontId="90" fillId="0" borderId="0" xfId="30" applyFont="1" applyAlignment="1" applyProtection="1">
      <alignment horizontal="center" vertical="top" wrapText="1"/>
    </xf>
    <xf numFmtId="170" fontId="35" fillId="0" borderId="0" xfId="30" applyNumberFormat="1" applyFont="1" applyAlignment="1" applyProtection="1">
      <alignment horizontal="center" vertical="top" wrapText="1"/>
    </xf>
    <xf numFmtId="0" fontId="86" fillId="0" borderId="0" xfId="30" applyFont="1" applyAlignment="1" applyProtection="1">
      <alignment horizontal="center" vertical="center" wrapText="1"/>
    </xf>
    <xf numFmtId="0" fontId="79" fillId="0" borderId="0" xfId="0" applyFont="1" applyAlignment="1" applyProtection="1">
      <alignment horizontal="center" vertical="top" wrapText="1"/>
    </xf>
    <xf numFmtId="0" fontId="86" fillId="7" borderId="5" xfId="30" applyFont="1" applyFill="1" applyBorder="1" applyAlignment="1" applyProtection="1">
      <alignment horizontal="justify" vertical="top" wrapText="1"/>
    </xf>
    <xf numFmtId="0" fontId="79" fillId="7" borderId="0" xfId="30" applyFont="1" applyFill="1" applyAlignment="1" applyProtection="1">
      <alignment vertical="top" wrapText="1"/>
    </xf>
    <xf numFmtId="0" fontId="79" fillId="0" borderId="0" xfId="30" applyFont="1" applyAlignment="1" applyProtection="1">
      <alignment vertical="top" wrapText="1"/>
    </xf>
    <xf numFmtId="0" fontId="79" fillId="9" borderId="0" xfId="30" applyFont="1" applyFill="1" applyAlignment="1" applyProtection="1">
      <alignment vertical="top" wrapText="1"/>
    </xf>
    <xf numFmtId="0" fontId="79" fillId="0" borderId="0" xfId="30" applyFont="1" applyAlignment="1" applyProtection="1">
      <alignment horizontal="justify" vertical="top" wrapText="1"/>
    </xf>
    <xf numFmtId="0" fontId="86" fillId="0" borderId="0" xfId="30" applyFont="1" applyAlignment="1" applyProtection="1">
      <alignment horizontal="justify" vertical="top" wrapText="1"/>
    </xf>
    <xf numFmtId="0" fontId="79" fillId="0" borderId="0" xfId="30" quotePrefix="1" applyFont="1" applyAlignment="1" applyProtection="1">
      <alignment vertical="top" wrapText="1"/>
    </xf>
    <xf numFmtId="0" fontId="90" fillId="0" borderId="0" xfId="30" applyFont="1" applyAlignment="1" applyProtection="1">
      <alignment vertical="top" wrapText="1"/>
    </xf>
    <xf numFmtId="0" fontId="35" fillId="0" borderId="0" xfId="26" applyFont="1" applyAlignment="1" applyProtection="1">
      <alignment horizontal="left" vertical="top" wrapText="1"/>
    </xf>
    <xf numFmtId="0" fontId="79" fillId="0" borderId="0" xfId="28" applyFont="1" applyAlignment="1" applyProtection="1">
      <alignment vertical="top" wrapText="1"/>
    </xf>
    <xf numFmtId="0" fontId="86" fillId="0" borderId="0" xfId="30" applyFont="1" applyAlignment="1" applyProtection="1">
      <alignment vertical="top" wrapText="1"/>
    </xf>
    <xf numFmtId="0" fontId="79" fillId="0" borderId="0" xfId="30" applyFont="1" applyAlignment="1" applyProtection="1">
      <alignment horizontal="left" vertical="justify" wrapText="1"/>
    </xf>
    <xf numFmtId="0" fontId="79" fillId="0" borderId="0" xfId="0" applyFont="1" applyAlignment="1" applyProtection="1">
      <alignment vertical="top" wrapText="1"/>
    </xf>
    <xf numFmtId="0" fontId="86" fillId="0" borderId="0" xfId="0" applyFont="1" applyAlignment="1" applyProtection="1">
      <alignment vertical="top" wrapText="1"/>
    </xf>
    <xf numFmtId="4" fontId="79" fillId="7" borderId="5" xfId="30" applyNumberFormat="1" applyFont="1" applyFill="1" applyBorder="1" applyAlignment="1" applyProtection="1">
      <alignment horizontal="right" vertical="top" wrapText="1"/>
    </xf>
    <xf numFmtId="4" fontId="79" fillId="7" borderId="0" xfId="30" applyNumberFormat="1" applyFont="1" applyFill="1" applyAlignment="1" applyProtection="1">
      <alignment horizontal="right" vertical="top" wrapText="1"/>
    </xf>
    <xf numFmtId="4" fontId="79" fillId="0" borderId="0" xfId="30" applyNumberFormat="1" applyFont="1" applyAlignment="1" applyProtection="1">
      <alignment horizontal="right" vertical="top" wrapText="1"/>
    </xf>
    <xf numFmtId="0" fontId="86" fillId="0" borderId="10" xfId="30" applyFont="1" applyBorder="1" applyAlignment="1" applyProtection="1">
      <alignment horizontal="center" vertical="top" wrapText="1"/>
    </xf>
    <xf numFmtId="0" fontId="79" fillId="0" borderId="0" xfId="30" applyFont="1" applyAlignment="1" applyProtection="1">
      <alignment horizontal="right" vertical="top" wrapText="1"/>
    </xf>
    <xf numFmtId="0" fontId="90" fillId="0" borderId="0" xfId="30" applyFont="1" applyAlignment="1" applyProtection="1">
      <alignment horizontal="right" vertical="top" wrapText="1"/>
    </xf>
    <xf numFmtId="0" fontId="35" fillId="0" borderId="0" xfId="30" applyFont="1" applyAlignment="1" applyProtection="1">
      <alignment horizontal="right" vertical="top" wrapText="1"/>
    </xf>
    <xf numFmtId="0" fontId="79" fillId="0" borderId="0" xfId="28" applyFont="1" applyAlignment="1" applyProtection="1">
      <alignment horizontal="right" vertical="top" wrapText="1"/>
    </xf>
    <xf numFmtId="1" fontId="43" fillId="0" borderId="0" xfId="0" applyNumberFormat="1" applyFont="1" applyAlignment="1" applyProtection="1">
      <alignment horizontal="right" vertical="top" wrapText="1"/>
    </xf>
    <xf numFmtId="0" fontId="79" fillId="0" borderId="0" xfId="0" applyFont="1" applyAlignment="1" applyProtection="1">
      <alignment horizontal="right" vertical="top" wrapText="1"/>
    </xf>
    <xf numFmtId="0" fontId="79" fillId="7" borderId="5" xfId="30" applyFont="1" applyFill="1" applyBorder="1" applyAlignment="1" applyProtection="1">
      <alignment horizontal="right" vertical="top" wrapText="1"/>
    </xf>
    <xf numFmtId="0" fontId="79" fillId="7" borderId="0" xfId="30" applyFont="1" applyFill="1" applyAlignment="1" applyProtection="1">
      <alignment horizontal="right" vertical="top" wrapText="1"/>
    </xf>
    <xf numFmtId="4" fontId="86" fillId="0" borderId="10" xfId="30" applyNumberFormat="1" applyFont="1" applyBorder="1" applyAlignment="1" applyProtection="1">
      <alignment horizontal="center" vertical="top" wrapText="1"/>
    </xf>
    <xf numFmtId="0" fontId="84" fillId="0" borderId="0" xfId="30" applyFont="1" applyAlignment="1" applyProtection="1">
      <alignment horizontal="right" vertical="top" wrapText="1"/>
    </xf>
    <xf numFmtId="0" fontId="43" fillId="0" borderId="0" xfId="0" applyFont="1" applyAlignment="1" applyProtection="1">
      <alignment horizontal="right" vertical="top" wrapText="1"/>
    </xf>
    <xf numFmtId="165" fontId="95" fillId="10" borderId="0" xfId="29" applyNumberFormat="1" applyFont="1" applyFill="1" applyAlignment="1" applyProtection="1">
      <alignment horizontal="right" vertical="center" wrapText="1"/>
      <protection locked="0"/>
    </xf>
    <xf numFmtId="4" fontId="1" fillId="10" borderId="0" xfId="30" applyNumberFormat="1" applyFont="1" applyFill="1" applyAlignment="1" applyProtection="1">
      <alignment horizontal="right" vertical="center"/>
      <protection locked="0"/>
    </xf>
    <xf numFmtId="0" fontId="85" fillId="0" borderId="0" xfId="30" applyAlignment="1" applyProtection="1">
      <alignment vertical="top" wrapText="1"/>
      <protection locked="0"/>
    </xf>
    <xf numFmtId="0" fontId="85" fillId="0" borderId="0" xfId="30" applyProtection="1">
      <protection locked="0"/>
    </xf>
    <xf numFmtId="0" fontId="97" fillId="0" borderId="0" xfId="30" applyFont="1" applyProtection="1">
      <protection locked="0"/>
    </xf>
    <xf numFmtId="165" fontId="3" fillId="10" borderId="0" xfId="30" applyNumberFormat="1" applyFont="1" applyFill="1" applyAlignment="1" applyProtection="1">
      <alignment horizontal="right" vertical="center"/>
      <protection locked="0"/>
    </xf>
    <xf numFmtId="2" fontId="79" fillId="0" borderId="0" xfId="30" applyNumberFormat="1" applyFont="1" applyAlignment="1" applyProtection="1">
      <alignment horizontal="right" vertical="top" wrapText="1"/>
      <protection locked="0"/>
    </xf>
    <xf numFmtId="4" fontId="86" fillId="8" borderId="0" xfId="30" applyNumberFormat="1" applyFont="1" applyFill="1" applyAlignment="1" applyProtection="1">
      <alignment horizontal="right" vertical="top" wrapText="1"/>
      <protection locked="0"/>
    </xf>
    <xf numFmtId="2" fontId="86" fillId="8" borderId="0" xfId="30" applyNumberFormat="1" applyFont="1" applyFill="1" applyAlignment="1" applyProtection="1">
      <alignment horizontal="right" vertical="top" wrapText="1"/>
      <protection locked="0"/>
    </xf>
    <xf numFmtId="0" fontId="86" fillId="11" borderId="0" xfId="30" applyFont="1" applyFill="1" applyAlignment="1" applyProtection="1">
      <alignment vertical="top" wrapText="1"/>
      <protection locked="0"/>
    </xf>
    <xf numFmtId="0" fontId="86" fillId="11" borderId="0" xfId="30" applyFont="1" applyFill="1" applyAlignment="1" applyProtection="1">
      <alignment wrapText="1"/>
      <protection locked="0"/>
    </xf>
    <xf numFmtId="165" fontId="35" fillId="10" borderId="0" xfId="30" applyNumberFormat="1" applyFont="1" applyFill="1" applyAlignment="1" applyProtection="1">
      <alignment horizontal="right" vertical="center"/>
      <protection locked="0"/>
    </xf>
    <xf numFmtId="0" fontId="85" fillId="0" borderId="0" xfId="30" applyAlignment="1" applyProtection="1">
      <alignment vertical="top"/>
      <protection locked="0"/>
    </xf>
    <xf numFmtId="0" fontId="97" fillId="0" borderId="0" xfId="30" applyFont="1" applyAlignment="1" applyProtection="1">
      <alignment vertical="top"/>
      <protection locked="0"/>
    </xf>
    <xf numFmtId="165" fontId="35" fillId="0" borderId="0" xfId="30" applyNumberFormat="1" applyFont="1" applyAlignment="1" applyProtection="1">
      <alignment horizontal="right" vertical="top"/>
      <protection locked="0"/>
    </xf>
    <xf numFmtId="165" fontId="37" fillId="0" borderId="0" xfId="30" applyNumberFormat="1" applyFont="1" applyAlignment="1" applyProtection="1">
      <alignment horizontal="right" vertical="top"/>
      <protection locked="0"/>
    </xf>
    <xf numFmtId="165" fontId="85" fillId="10" borderId="0" xfId="30" applyNumberFormat="1" applyFill="1" applyAlignment="1" applyProtection="1">
      <alignment horizontal="right" vertical="center"/>
      <protection locked="0"/>
    </xf>
    <xf numFmtId="165" fontId="35" fillId="0" borderId="0" xfId="30" applyNumberFormat="1" applyFont="1" applyAlignment="1" applyProtection="1">
      <alignment horizontal="right" vertical="top" wrapText="1"/>
      <protection locked="0"/>
    </xf>
    <xf numFmtId="165" fontId="37" fillId="0" borderId="0" xfId="30" applyNumberFormat="1" applyFont="1" applyAlignment="1" applyProtection="1">
      <alignment horizontal="right" vertical="top" wrapText="1"/>
      <protection locked="0"/>
    </xf>
    <xf numFmtId="0" fontId="35" fillId="0" borderId="0" xfId="30" applyFont="1" applyAlignment="1" applyProtection="1">
      <alignment horizontal="justify" vertical="top"/>
      <protection locked="0"/>
    </xf>
    <xf numFmtId="0" fontId="35" fillId="0" borderId="0" xfId="30" applyFont="1" applyAlignment="1" applyProtection="1">
      <alignment horizontal="center" vertical="top"/>
      <protection locked="0"/>
    </xf>
    <xf numFmtId="165" fontId="35" fillId="0" borderId="0" xfId="30" applyNumberFormat="1" applyFont="1" applyAlignment="1" applyProtection="1">
      <alignment horizontal="center" vertical="top"/>
      <protection locked="0"/>
    </xf>
    <xf numFmtId="165" fontId="85" fillId="0" borderId="0" xfId="30" applyNumberFormat="1" applyAlignment="1" applyProtection="1">
      <alignment horizontal="right" vertical="top"/>
      <protection locked="0"/>
    </xf>
    <xf numFmtId="165" fontId="79" fillId="0" borderId="0" xfId="29" applyNumberFormat="1" applyFont="1" applyAlignment="1" applyProtection="1">
      <alignment horizontal="right" vertical="top" wrapText="1"/>
      <protection locked="0"/>
    </xf>
    <xf numFmtId="165" fontId="79" fillId="0" borderId="17" xfId="29" applyNumberFormat="1" applyFont="1" applyBorder="1" applyAlignment="1" applyProtection="1">
      <alignment horizontal="right" vertical="top" wrapText="1"/>
      <protection locked="0"/>
    </xf>
    <xf numFmtId="165" fontId="79" fillId="0" borderId="17" xfId="30" applyNumberFormat="1" applyFont="1" applyBorder="1" applyAlignment="1" applyProtection="1">
      <alignment horizontal="right" vertical="top" wrapText="1"/>
      <protection locked="0"/>
    </xf>
    <xf numFmtId="0" fontId="79" fillId="10" borderId="0" xfId="30" applyFont="1" applyFill="1" applyAlignment="1" applyProtection="1">
      <alignment vertical="top" wrapText="1"/>
      <protection locked="0"/>
    </xf>
    <xf numFmtId="0" fontId="79" fillId="10" borderId="0" xfId="30" applyFont="1" applyFill="1" applyProtection="1">
      <protection locked="0"/>
    </xf>
    <xf numFmtId="0" fontId="79" fillId="0" borderId="0" xfId="30" applyFont="1" applyAlignment="1" applyProtection="1">
      <alignment vertical="top"/>
      <protection locked="0"/>
    </xf>
    <xf numFmtId="0" fontId="79" fillId="0" borderId="0" xfId="30" applyFont="1" applyAlignment="1" applyProtection="1">
      <alignment horizontal="justify" vertical="top"/>
      <protection locked="0"/>
    </xf>
    <xf numFmtId="0" fontId="79" fillId="0" borderId="0" xfId="30" applyFont="1" applyAlignment="1" applyProtection="1">
      <alignment horizontal="center" vertical="top"/>
      <protection locked="0"/>
    </xf>
    <xf numFmtId="165" fontId="79" fillId="0" borderId="0" xfId="30" applyNumberFormat="1" applyFont="1" applyAlignment="1" applyProtection="1">
      <alignment horizontal="center" vertical="top"/>
      <protection locked="0"/>
    </xf>
    <xf numFmtId="4" fontId="79" fillId="0" borderId="0" xfId="30" applyNumberFormat="1" applyFont="1" applyAlignment="1" applyProtection="1">
      <alignment horizontal="right" vertical="top"/>
      <protection locked="0"/>
    </xf>
    <xf numFmtId="165" fontId="79" fillId="0" borderId="0" xfId="30" applyNumberFormat="1" applyFont="1" applyAlignment="1" applyProtection="1">
      <alignment horizontal="right" vertical="top"/>
      <protection locked="0"/>
    </xf>
    <xf numFmtId="0" fontId="86" fillId="10" borderId="0" xfId="30" applyFont="1" applyFill="1" applyAlignment="1" applyProtection="1">
      <alignment vertical="top" wrapText="1"/>
      <protection locked="0"/>
    </xf>
    <xf numFmtId="0" fontId="86" fillId="10" borderId="0" xfId="30" applyFont="1" applyFill="1" applyProtection="1">
      <protection locked="0"/>
    </xf>
    <xf numFmtId="0" fontId="95" fillId="10" borderId="0" xfId="29" applyFont="1" applyFill="1" applyAlignment="1" applyProtection="1">
      <alignment horizontal="left" vertical="center"/>
    </xf>
    <xf numFmtId="0" fontId="96" fillId="10" borderId="0" xfId="30" applyFont="1" applyFill="1" applyAlignment="1" applyProtection="1">
      <alignment horizontal="left" vertical="center"/>
    </xf>
    <xf numFmtId="0" fontId="79" fillId="0" borderId="0" xfId="30" applyFont="1" applyAlignment="1" applyProtection="1">
      <alignment horizontal="left" vertical="top" wrapText="1"/>
    </xf>
    <xf numFmtId="0" fontId="86" fillId="8" borderId="0" xfId="30" applyFont="1" applyFill="1" applyAlignment="1" applyProtection="1">
      <alignment horizontal="left" vertical="top" wrapText="1"/>
    </xf>
    <xf numFmtId="0" fontId="35" fillId="10" borderId="0" xfId="30" applyFont="1" applyFill="1" applyAlignment="1" applyProtection="1">
      <alignment horizontal="left" vertical="center"/>
    </xf>
    <xf numFmtId="0" fontId="85" fillId="0" borderId="0" xfId="30" applyAlignment="1" applyProtection="1">
      <alignment horizontal="left" vertical="top"/>
    </xf>
    <xf numFmtId="0" fontId="85" fillId="10" borderId="0" xfId="30" applyFill="1" applyAlignment="1" applyProtection="1">
      <alignment horizontal="left" vertical="top"/>
    </xf>
    <xf numFmtId="0" fontId="85" fillId="0" borderId="0" xfId="30" applyAlignment="1" applyProtection="1">
      <alignment horizontal="center" vertical="top"/>
    </xf>
    <xf numFmtId="0" fontId="35" fillId="0" borderId="0" xfId="30" applyFont="1" applyAlignment="1" applyProtection="1">
      <alignment horizontal="left" vertical="top"/>
    </xf>
    <xf numFmtId="0" fontId="79" fillId="0" borderId="17" xfId="30" applyFont="1" applyBorder="1" applyAlignment="1" applyProtection="1">
      <alignment horizontal="left" vertical="top" wrapText="1"/>
    </xf>
    <xf numFmtId="0" fontId="86" fillId="0" borderId="0" xfId="30" applyFont="1" applyAlignment="1" applyProtection="1">
      <alignment horizontal="left" vertical="top" wrapText="1"/>
    </xf>
    <xf numFmtId="0" fontId="96" fillId="10" borderId="0" xfId="30" applyFont="1" applyFill="1" applyAlignment="1" applyProtection="1">
      <alignment horizontal="left"/>
    </xf>
    <xf numFmtId="0" fontId="79" fillId="9" borderId="0" xfId="30" applyFont="1" applyFill="1" applyAlignment="1" applyProtection="1">
      <alignment horizontal="left" vertical="top" wrapText="1"/>
    </xf>
    <xf numFmtId="0" fontId="43" fillId="10" borderId="0" xfId="30" applyFont="1" applyFill="1" applyAlignment="1" applyProtection="1">
      <alignment horizontal="left" vertical="top"/>
    </xf>
    <xf numFmtId="0" fontId="35" fillId="0" borderId="0" xfId="30" applyFont="1" applyAlignment="1" applyProtection="1">
      <alignment horizontal="left" vertical="top" wrapText="1"/>
    </xf>
    <xf numFmtId="0" fontId="79" fillId="0" borderId="0" xfId="29" applyFont="1" applyAlignment="1" applyProtection="1">
      <alignment horizontal="left" vertical="top" wrapText="1"/>
    </xf>
    <xf numFmtId="0" fontId="79" fillId="0" borderId="17" xfId="29" applyFont="1" applyBorder="1" applyAlignment="1" applyProtection="1">
      <alignment horizontal="left" vertical="top" wrapText="1"/>
    </xf>
    <xf numFmtId="0" fontId="95" fillId="10" borderId="0" xfId="29" applyFont="1" applyFill="1" applyAlignment="1" applyProtection="1">
      <alignment horizontal="right" vertical="top" wrapText="1"/>
    </xf>
    <xf numFmtId="0" fontId="3" fillId="10" borderId="0" xfId="30" applyFont="1" applyFill="1" applyAlignment="1" applyProtection="1">
      <alignment horizontal="right"/>
    </xf>
    <xf numFmtId="4" fontId="86" fillId="8" borderId="0" xfId="30" applyNumberFormat="1" applyFont="1" applyFill="1" applyAlignment="1" applyProtection="1">
      <alignment horizontal="right" vertical="top" wrapText="1"/>
    </xf>
    <xf numFmtId="0" fontId="35" fillId="10" borderId="0" xfId="30" applyFont="1" applyFill="1" applyAlignment="1" applyProtection="1">
      <alignment horizontal="right" vertical="top"/>
    </xf>
    <xf numFmtId="0" fontId="35" fillId="0" borderId="0" xfId="30" applyFont="1" applyAlignment="1" applyProtection="1">
      <alignment horizontal="right" vertical="top"/>
    </xf>
    <xf numFmtId="0" fontId="79" fillId="0" borderId="0" xfId="29" applyFont="1" applyAlignment="1" applyProtection="1">
      <alignment horizontal="right" vertical="top" wrapText="1"/>
    </xf>
    <xf numFmtId="0" fontId="79" fillId="0" borderId="17" xfId="29" applyFont="1" applyBorder="1" applyAlignment="1" applyProtection="1">
      <alignment horizontal="right" vertical="top" wrapText="1"/>
    </xf>
    <xf numFmtId="0" fontId="86" fillId="0" borderId="0" xfId="30" applyFont="1" applyAlignment="1" applyProtection="1">
      <alignment horizontal="right" vertical="top" wrapText="1"/>
    </xf>
    <xf numFmtId="0" fontId="95" fillId="10" borderId="0" xfId="29" applyFont="1" applyFill="1" applyAlignment="1" applyProtection="1">
      <alignment horizontal="right" vertical="center" wrapText="1"/>
    </xf>
    <xf numFmtId="171" fontId="3" fillId="10" borderId="0" xfId="30" applyNumberFormat="1" applyFont="1" applyFill="1" applyAlignment="1" applyProtection="1">
      <alignment horizontal="right" vertical="center"/>
    </xf>
    <xf numFmtId="171" fontId="35" fillId="10" borderId="0" xfId="30" applyNumberFormat="1" applyFont="1" applyFill="1" applyAlignment="1" applyProtection="1">
      <alignment horizontal="right" vertical="center"/>
    </xf>
    <xf numFmtId="0" fontId="35" fillId="10" borderId="0" xfId="30" applyFont="1" applyFill="1" applyAlignment="1" applyProtection="1">
      <alignment horizontal="right" vertical="center"/>
    </xf>
    <xf numFmtId="0" fontId="35" fillId="0" borderId="0" xfId="30" applyFont="1" applyAlignment="1" applyProtection="1">
      <alignment horizontal="center" vertical="top" wrapText="1"/>
    </xf>
    <xf numFmtId="1" fontId="79" fillId="0" borderId="0" xfId="30" applyNumberFormat="1" applyFont="1" applyAlignment="1" applyProtection="1">
      <alignment horizontal="right" vertical="top" wrapText="1"/>
    </xf>
  </cellXfs>
  <cellStyles count="31">
    <cellStyle name="1. NASLOV DEL" xfId="13" xr:uid="{00000000-0005-0000-0000-000000000000}"/>
    <cellStyle name="2.REKAPITULACIJA DEL" xfId="16" xr:uid="{00000000-0005-0000-0000-000001000000}"/>
    <cellStyle name="CENA 1" xfId="8" xr:uid="{00000000-0005-0000-0000-000002000000}"/>
    <cellStyle name="DELNA REKAPITULACIJA" xfId="14" xr:uid="{00000000-0005-0000-0000-000003000000}"/>
    <cellStyle name="Excel Built-in Normal" xfId="2" xr:uid="{00000000-0005-0000-0000-000004000000}"/>
    <cellStyle name="KOLIČINA" xfId="7" xr:uid="{00000000-0005-0000-0000-000005000000}"/>
    <cellStyle name="Navadno" xfId="0" builtinId="0"/>
    <cellStyle name="Navadno 2" xfId="1" xr:uid="{00000000-0005-0000-0000-000007000000}"/>
    <cellStyle name="Navadno 2 2" xfId="17" xr:uid="{24A609A5-F493-408F-892F-EC631ADE297E}"/>
    <cellStyle name="Navadno 2 2 2" xfId="26" xr:uid="{A38776F1-7DC7-4342-9EE3-4C49B283ADEA}"/>
    <cellStyle name="Navadno 2 3" xfId="22" xr:uid="{C0670F0F-59E7-4AE8-8A9F-C6F2612526DD}"/>
    <cellStyle name="Navadno 2 69" xfId="21" xr:uid="{761EF0FB-E9FF-4FB9-BAAD-E50E7CA2DBA8}"/>
    <cellStyle name="Navadno 3" xfId="23" xr:uid="{0ABB2139-3787-4B10-A0B0-D57F21815E03}"/>
    <cellStyle name="Navadno 3 2" xfId="11" xr:uid="{00000000-0005-0000-0000-000008000000}"/>
    <cellStyle name="Navadno 3 3" xfId="30" xr:uid="{3FF21397-35C4-4495-9A69-B4251998CAC0}"/>
    <cellStyle name="Navadno 3 4" xfId="20" xr:uid="{0B233BA0-4172-489F-A38C-833320C7D8A8}"/>
    <cellStyle name="Navadno 4" xfId="9" xr:uid="{00000000-0005-0000-0000-000009000000}"/>
    <cellStyle name="Navadno 4 2" xfId="4" xr:uid="{00000000-0005-0000-0000-00000A000000}"/>
    <cellStyle name="Navadno 4 3" xfId="28" xr:uid="{AEDE52BA-1A33-42F2-998F-3E6CD406F750}"/>
    <cellStyle name="Navadno_PRAZ" xfId="29" xr:uid="{F3D0F00E-D7E9-471E-8314-A1D2F346FF1B}"/>
    <cellStyle name="Normal 2" xfId="3" xr:uid="{00000000-0005-0000-0000-00000B000000}"/>
    <cellStyle name="PODNASLOV" xfId="12" xr:uid="{00000000-0005-0000-0000-00000C000000}"/>
    <cellStyle name="Pojasnjevalno besedilo 2" xfId="10" xr:uid="{00000000-0005-0000-0000-00000D000000}"/>
    <cellStyle name="POPIS" xfId="6" xr:uid="{00000000-0005-0000-0000-00000E000000}"/>
    <cellStyle name="POPIS 2" xfId="15" xr:uid="{00000000-0005-0000-0000-00000F000000}"/>
    <cellStyle name="Valuta 2 2" xfId="25" xr:uid="{75CA2EE8-257E-4C9F-9568-06E03EE183B5}"/>
    <cellStyle name="Valuta 5" xfId="27" xr:uid="{3A73B1CC-F1BE-4217-8BBE-9B5E52ED95E6}"/>
    <cellStyle name="Vejica" xfId="18" builtinId="3"/>
    <cellStyle name="Vejica [0]" xfId="19" builtinId="6"/>
    <cellStyle name="Vejica 2" xfId="5" xr:uid="{00000000-0005-0000-0000-000010000000}"/>
    <cellStyle name="Vejica 4" xfId="24" xr:uid="{D0669898-A402-4776-93D8-F0758625C1DC}"/>
  </cellStyles>
  <dxfs count="5">
    <dxf>
      <font>
        <condense val="0"/>
        <extend val="0"/>
        <color indexed="10"/>
      </font>
    </dxf>
    <dxf>
      <font>
        <color theme="0"/>
      </font>
    </dxf>
    <dxf>
      <font>
        <color theme="0"/>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tabSelected="1" view="pageBreakPreview" topLeftCell="A10" zoomScale="138" zoomScaleNormal="100" zoomScaleSheetLayoutView="138" workbookViewId="0">
      <selection activeCell="A30" sqref="A30:XFD32"/>
    </sheetView>
  </sheetViews>
  <sheetFormatPr defaultColWidth="8.88671875" defaultRowHeight="13.2"/>
  <cols>
    <col min="1" max="1" width="7" style="5" customWidth="1"/>
    <col min="2" max="2" width="51.44140625" style="5" customWidth="1"/>
    <col min="3" max="3" width="8.33203125" style="7" customWidth="1"/>
    <col min="4" max="4" width="16.109375" style="9" customWidth="1"/>
    <col min="5" max="5" width="11.88671875" style="5" bestFit="1" customWidth="1"/>
    <col min="6" max="6" width="8.88671875" style="5"/>
    <col min="7" max="7" width="11.88671875" style="5" bestFit="1" customWidth="1"/>
    <col min="8" max="8" width="8.88671875" style="5"/>
    <col min="9" max="9" width="27.6640625" style="5" customWidth="1"/>
    <col min="10" max="257" width="8.88671875" style="5"/>
    <col min="258" max="258" width="7" style="5" customWidth="1"/>
    <col min="259" max="259" width="51.44140625" style="5" customWidth="1"/>
    <col min="260" max="260" width="6.109375" style="5" customWidth="1"/>
    <col min="261" max="261" width="8.88671875" style="5"/>
    <col min="262" max="262" width="9.109375" style="5" bestFit="1" customWidth="1"/>
    <col min="263" max="263" width="11.88671875" style="5" bestFit="1" customWidth="1"/>
    <col min="264" max="264" width="8.88671875" style="5"/>
    <col min="265" max="265" width="27.6640625" style="5" customWidth="1"/>
    <col min="266" max="513" width="8.88671875" style="5"/>
    <col min="514" max="514" width="7" style="5" customWidth="1"/>
    <col min="515" max="515" width="51.44140625" style="5" customWidth="1"/>
    <col min="516" max="516" width="6.109375" style="5" customWidth="1"/>
    <col min="517" max="517" width="8.88671875" style="5"/>
    <col min="518" max="518" width="9.109375" style="5" bestFit="1" customWidth="1"/>
    <col min="519" max="519" width="11.88671875" style="5" bestFit="1" customWidth="1"/>
    <col min="520" max="520" width="8.88671875" style="5"/>
    <col min="521" max="521" width="27.6640625" style="5" customWidth="1"/>
    <col min="522" max="769" width="8.88671875" style="5"/>
    <col min="770" max="770" width="7" style="5" customWidth="1"/>
    <col min="771" max="771" width="51.44140625" style="5" customWidth="1"/>
    <col min="772" max="772" width="6.109375" style="5" customWidth="1"/>
    <col min="773" max="773" width="8.88671875" style="5"/>
    <col min="774" max="774" width="9.109375" style="5" bestFit="1" customWidth="1"/>
    <col min="775" max="775" width="11.88671875" style="5" bestFit="1" customWidth="1"/>
    <col min="776" max="776" width="8.88671875" style="5"/>
    <col min="777" max="777" width="27.6640625" style="5" customWidth="1"/>
    <col min="778" max="1025" width="8.88671875" style="5"/>
    <col min="1026" max="1026" width="7" style="5" customWidth="1"/>
    <col min="1027" max="1027" width="51.44140625" style="5" customWidth="1"/>
    <col min="1028" max="1028" width="6.109375" style="5" customWidth="1"/>
    <col min="1029" max="1029" width="8.88671875" style="5"/>
    <col min="1030" max="1030" width="9.109375" style="5" bestFit="1" customWidth="1"/>
    <col min="1031" max="1031" width="11.88671875" style="5" bestFit="1" customWidth="1"/>
    <col min="1032" max="1032" width="8.88671875" style="5"/>
    <col min="1033" max="1033" width="27.6640625" style="5" customWidth="1"/>
    <col min="1034" max="1281" width="8.88671875" style="5"/>
    <col min="1282" max="1282" width="7" style="5" customWidth="1"/>
    <col min="1283" max="1283" width="51.44140625" style="5" customWidth="1"/>
    <col min="1284" max="1284" width="6.109375" style="5" customWidth="1"/>
    <col min="1285" max="1285" width="8.88671875" style="5"/>
    <col min="1286" max="1286" width="9.109375" style="5" bestFit="1" customWidth="1"/>
    <col min="1287" max="1287" width="11.88671875" style="5" bestFit="1" customWidth="1"/>
    <col min="1288" max="1288" width="8.88671875" style="5"/>
    <col min="1289" max="1289" width="27.6640625" style="5" customWidth="1"/>
    <col min="1290" max="1537" width="8.88671875" style="5"/>
    <col min="1538" max="1538" width="7" style="5" customWidth="1"/>
    <col min="1539" max="1539" width="51.44140625" style="5" customWidth="1"/>
    <col min="1540" max="1540" width="6.109375" style="5" customWidth="1"/>
    <col min="1541" max="1541" width="8.88671875" style="5"/>
    <col min="1542" max="1542" width="9.109375" style="5" bestFit="1" customWidth="1"/>
    <col min="1543" max="1543" width="11.88671875" style="5" bestFit="1" customWidth="1"/>
    <col min="1544" max="1544" width="8.88671875" style="5"/>
    <col min="1545" max="1545" width="27.6640625" style="5" customWidth="1"/>
    <col min="1546" max="1793" width="8.88671875" style="5"/>
    <col min="1794" max="1794" width="7" style="5" customWidth="1"/>
    <col min="1795" max="1795" width="51.44140625" style="5" customWidth="1"/>
    <col min="1796" max="1796" width="6.109375" style="5" customWidth="1"/>
    <col min="1797" max="1797" width="8.88671875" style="5"/>
    <col min="1798" max="1798" width="9.109375" style="5" bestFit="1" customWidth="1"/>
    <col min="1799" max="1799" width="11.88671875" style="5" bestFit="1" customWidth="1"/>
    <col min="1800" max="1800" width="8.88671875" style="5"/>
    <col min="1801" max="1801" width="27.6640625" style="5" customWidth="1"/>
    <col min="1802" max="2049" width="8.88671875" style="5"/>
    <col min="2050" max="2050" width="7" style="5" customWidth="1"/>
    <col min="2051" max="2051" width="51.44140625" style="5" customWidth="1"/>
    <col min="2052" max="2052" width="6.109375" style="5" customWidth="1"/>
    <col min="2053" max="2053" width="8.88671875" style="5"/>
    <col min="2054" max="2054" width="9.109375" style="5" bestFit="1" customWidth="1"/>
    <col min="2055" max="2055" width="11.88671875" style="5" bestFit="1" customWidth="1"/>
    <col min="2056" max="2056" width="8.88671875" style="5"/>
    <col min="2057" max="2057" width="27.6640625" style="5" customWidth="1"/>
    <col min="2058" max="2305" width="8.88671875" style="5"/>
    <col min="2306" max="2306" width="7" style="5" customWidth="1"/>
    <col min="2307" max="2307" width="51.44140625" style="5" customWidth="1"/>
    <col min="2308" max="2308" width="6.109375" style="5" customWidth="1"/>
    <col min="2309" max="2309" width="8.88671875" style="5"/>
    <col min="2310" max="2310" width="9.109375" style="5" bestFit="1" customWidth="1"/>
    <col min="2311" max="2311" width="11.88671875" style="5" bestFit="1" customWidth="1"/>
    <col min="2312" max="2312" width="8.88671875" style="5"/>
    <col min="2313" max="2313" width="27.6640625" style="5" customWidth="1"/>
    <col min="2314" max="2561" width="8.88671875" style="5"/>
    <col min="2562" max="2562" width="7" style="5" customWidth="1"/>
    <col min="2563" max="2563" width="51.44140625" style="5" customWidth="1"/>
    <col min="2564" max="2564" width="6.109375" style="5" customWidth="1"/>
    <col min="2565" max="2565" width="8.88671875" style="5"/>
    <col min="2566" max="2566" width="9.109375" style="5" bestFit="1" customWidth="1"/>
    <col min="2567" max="2567" width="11.88671875" style="5" bestFit="1" customWidth="1"/>
    <col min="2568" max="2568" width="8.88671875" style="5"/>
    <col min="2569" max="2569" width="27.6640625" style="5" customWidth="1"/>
    <col min="2570" max="2817" width="8.88671875" style="5"/>
    <col min="2818" max="2818" width="7" style="5" customWidth="1"/>
    <col min="2819" max="2819" width="51.44140625" style="5" customWidth="1"/>
    <col min="2820" max="2820" width="6.109375" style="5" customWidth="1"/>
    <col min="2821" max="2821" width="8.88671875" style="5"/>
    <col min="2822" max="2822" width="9.109375" style="5" bestFit="1" customWidth="1"/>
    <col min="2823" max="2823" width="11.88671875" style="5" bestFit="1" customWidth="1"/>
    <col min="2824" max="2824" width="8.88671875" style="5"/>
    <col min="2825" max="2825" width="27.6640625" style="5" customWidth="1"/>
    <col min="2826" max="3073" width="8.88671875" style="5"/>
    <col min="3074" max="3074" width="7" style="5" customWidth="1"/>
    <col min="3075" max="3075" width="51.44140625" style="5" customWidth="1"/>
    <col min="3076" max="3076" width="6.109375" style="5" customWidth="1"/>
    <col min="3077" max="3077" width="8.88671875" style="5"/>
    <col min="3078" max="3078" width="9.109375" style="5" bestFit="1" customWidth="1"/>
    <col min="3079" max="3079" width="11.88671875" style="5" bestFit="1" customWidth="1"/>
    <col min="3080" max="3080" width="8.88671875" style="5"/>
    <col min="3081" max="3081" width="27.6640625" style="5" customWidth="1"/>
    <col min="3082" max="3329" width="8.88671875" style="5"/>
    <col min="3330" max="3330" width="7" style="5" customWidth="1"/>
    <col min="3331" max="3331" width="51.44140625" style="5" customWidth="1"/>
    <col min="3332" max="3332" width="6.109375" style="5" customWidth="1"/>
    <col min="3333" max="3333" width="8.88671875" style="5"/>
    <col min="3334" max="3334" width="9.109375" style="5" bestFit="1" customWidth="1"/>
    <col min="3335" max="3335" width="11.88671875" style="5" bestFit="1" customWidth="1"/>
    <col min="3336" max="3336" width="8.88671875" style="5"/>
    <col min="3337" max="3337" width="27.6640625" style="5" customWidth="1"/>
    <col min="3338" max="3585" width="8.88671875" style="5"/>
    <col min="3586" max="3586" width="7" style="5" customWidth="1"/>
    <col min="3587" max="3587" width="51.44140625" style="5" customWidth="1"/>
    <col min="3588" max="3588" width="6.109375" style="5" customWidth="1"/>
    <col min="3589" max="3589" width="8.88671875" style="5"/>
    <col min="3590" max="3590" width="9.109375" style="5" bestFit="1" customWidth="1"/>
    <col min="3591" max="3591" width="11.88671875" style="5" bestFit="1" customWidth="1"/>
    <col min="3592" max="3592" width="8.88671875" style="5"/>
    <col min="3593" max="3593" width="27.6640625" style="5" customWidth="1"/>
    <col min="3594" max="3841" width="8.88671875" style="5"/>
    <col min="3842" max="3842" width="7" style="5" customWidth="1"/>
    <col min="3843" max="3843" width="51.44140625" style="5" customWidth="1"/>
    <col min="3844" max="3844" width="6.109375" style="5" customWidth="1"/>
    <col min="3845" max="3845" width="8.88671875" style="5"/>
    <col min="3846" max="3846" width="9.109375" style="5" bestFit="1" customWidth="1"/>
    <col min="3847" max="3847" width="11.88671875" style="5" bestFit="1" customWidth="1"/>
    <col min="3848" max="3848" width="8.88671875" style="5"/>
    <col min="3849" max="3849" width="27.6640625" style="5" customWidth="1"/>
    <col min="3850" max="4097" width="8.88671875" style="5"/>
    <col min="4098" max="4098" width="7" style="5" customWidth="1"/>
    <col min="4099" max="4099" width="51.44140625" style="5" customWidth="1"/>
    <col min="4100" max="4100" width="6.109375" style="5" customWidth="1"/>
    <col min="4101" max="4101" width="8.88671875" style="5"/>
    <col min="4102" max="4102" width="9.109375" style="5" bestFit="1" customWidth="1"/>
    <col min="4103" max="4103" width="11.88671875" style="5" bestFit="1" customWidth="1"/>
    <col min="4104" max="4104" width="8.88671875" style="5"/>
    <col min="4105" max="4105" width="27.6640625" style="5" customWidth="1"/>
    <col min="4106" max="4353" width="8.88671875" style="5"/>
    <col min="4354" max="4354" width="7" style="5" customWidth="1"/>
    <col min="4355" max="4355" width="51.44140625" style="5" customWidth="1"/>
    <col min="4356" max="4356" width="6.109375" style="5" customWidth="1"/>
    <col min="4357" max="4357" width="8.88671875" style="5"/>
    <col min="4358" max="4358" width="9.109375" style="5" bestFit="1" customWidth="1"/>
    <col min="4359" max="4359" width="11.88671875" style="5" bestFit="1" customWidth="1"/>
    <col min="4360" max="4360" width="8.88671875" style="5"/>
    <col min="4361" max="4361" width="27.6640625" style="5" customWidth="1"/>
    <col min="4362" max="4609" width="8.88671875" style="5"/>
    <col min="4610" max="4610" width="7" style="5" customWidth="1"/>
    <col min="4611" max="4611" width="51.44140625" style="5" customWidth="1"/>
    <col min="4612" max="4612" width="6.109375" style="5" customWidth="1"/>
    <col min="4613" max="4613" width="8.88671875" style="5"/>
    <col min="4614" max="4614" width="9.109375" style="5" bestFit="1" customWidth="1"/>
    <col min="4615" max="4615" width="11.88671875" style="5" bestFit="1" customWidth="1"/>
    <col min="4616" max="4616" width="8.88671875" style="5"/>
    <col min="4617" max="4617" width="27.6640625" style="5" customWidth="1"/>
    <col min="4618" max="4865" width="8.88671875" style="5"/>
    <col min="4866" max="4866" width="7" style="5" customWidth="1"/>
    <col min="4867" max="4867" width="51.44140625" style="5" customWidth="1"/>
    <col min="4868" max="4868" width="6.109375" style="5" customWidth="1"/>
    <col min="4869" max="4869" width="8.88671875" style="5"/>
    <col min="4870" max="4870" width="9.109375" style="5" bestFit="1" customWidth="1"/>
    <col min="4871" max="4871" width="11.88671875" style="5" bestFit="1" customWidth="1"/>
    <col min="4872" max="4872" width="8.88671875" style="5"/>
    <col min="4873" max="4873" width="27.6640625" style="5" customWidth="1"/>
    <col min="4874" max="5121" width="8.88671875" style="5"/>
    <col min="5122" max="5122" width="7" style="5" customWidth="1"/>
    <col min="5123" max="5123" width="51.44140625" style="5" customWidth="1"/>
    <col min="5124" max="5124" width="6.109375" style="5" customWidth="1"/>
    <col min="5125" max="5125" width="8.88671875" style="5"/>
    <col min="5126" max="5126" width="9.109375" style="5" bestFit="1" customWidth="1"/>
    <col min="5127" max="5127" width="11.88671875" style="5" bestFit="1" customWidth="1"/>
    <col min="5128" max="5128" width="8.88671875" style="5"/>
    <col min="5129" max="5129" width="27.6640625" style="5" customWidth="1"/>
    <col min="5130" max="5377" width="8.88671875" style="5"/>
    <col min="5378" max="5378" width="7" style="5" customWidth="1"/>
    <col min="5379" max="5379" width="51.44140625" style="5" customWidth="1"/>
    <col min="5380" max="5380" width="6.109375" style="5" customWidth="1"/>
    <col min="5381" max="5381" width="8.88671875" style="5"/>
    <col min="5382" max="5382" width="9.109375" style="5" bestFit="1" customWidth="1"/>
    <col min="5383" max="5383" width="11.88671875" style="5" bestFit="1" customWidth="1"/>
    <col min="5384" max="5384" width="8.88671875" style="5"/>
    <col min="5385" max="5385" width="27.6640625" style="5" customWidth="1"/>
    <col min="5386" max="5633" width="8.88671875" style="5"/>
    <col min="5634" max="5634" width="7" style="5" customWidth="1"/>
    <col min="5635" max="5635" width="51.44140625" style="5" customWidth="1"/>
    <col min="5636" max="5636" width="6.109375" style="5" customWidth="1"/>
    <col min="5637" max="5637" width="8.88671875" style="5"/>
    <col min="5638" max="5638" width="9.109375" style="5" bestFit="1" customWidth="1"/>
    <col min="5639" max="5639" width="11.88671875" style="5" bestFit="1" customWidth="1"/>
    <col min="5640" max="5640" width="8.88671875" style="5"/>
    <col min="5641" max="5641" width="27.6640625" style="5" customWidth="1"/>
    <col min="5642" max="5889" width="8.88671875" style="5"/>
    <col min="5890" max="5890" width="7" style="5" customWidth="1"/>
    <col min="5891" max="5891" width="51.44140625" style="5" customWidth="1"/>
    <col min="5892" max="5892" width="6.109375" style="5" customWidth="1"/>
    <col min="5893" max="5893" width="8.88671875" style="5"/>
    <col min="5894" max="5894" width="9.109375" style="5" bestFit="1" customWidth="1"/>
    <col min="5895" max="5895" width="11.88671875" style="5" bestFit="1" customWidth="1"/>
    <col min="5896" max="5896" width="8.88671875" style="5"/>
    <col min="5897" max="5897" width="27.6640625" style="5" customWidth="1"/>
    <col min="5898" max="6145" width="8.88671875" style="5"/>
    <col min="6146" max="6146" width="7" style="5" customWidth="1"/>
    <col min="6147" max="6147" width="51.44140625" style="5" customWidth="1"/>
    <col min="6148" max="6148" width="6.109375" style="5" customWidth="1"/>
    <col min="6149" max="6149" width="8.88671875" style="5"/>
    <col min="6150" max="6150" width="9.109375" style="5" bestFit="1" customWidth="1"/>
    <col min="6151" max="6151" width="11.88671875" style="5" bestFit="1" customWidth="1"/>
    <col min="6152" max="6152" width="8.88671875" style="5"/>
    <col min="6153" max="6153" width="27.6640625" style="5" customWidth="1"/>
    <col min="6154" max="6401" width="8.88671875" style="5"/>
    <col min="6402" max="6402" width="7" style="5" customWidth="1"/>
    <col min="6403" max="6403" width="51.44140625" style="5" customWidth="1"/>
    <col min="6404" max="6404" width="6.109375" style="5" customWidth="1"/>
    <col min="6405" max="6405" width="8.88671875" style="5"/>
    <col min="6406" max="6406" width="9.109375" style="5" bestFit="1" customWidth="1"/>
    <col min="6407" max="6407" width="11.88671875" style="5" bestFit="1" customWidth="1"/>
    <col min="6408" max="6408" width="8.88671875" style="5"/>
    <col min="6409" max="6409" width="27.6640625" style="5" customWidth="1"/>
    <col min="6410" max="6657" width="8.88671875" style="5"/>
    <col min="6658" max="6658" width="7" style="5" customWidth="1"/>
    <col min="6659" max="6659" width="51.44140625" style="5" customWidth="1"/>
    <col min="6660" max="6660" width="6.109375" style="5" customWidth="1"/>
    <col min="6661" max="6661" width="8.88671875" style="5"/>
    <col min="6662" max="6662" width="9.109375" style="5" bestFit="1" customWidth="1"/>
    <col min="6663" max="6663" width="11.88671875" style="5" bestFit="1" customWidth="1"/>
    <col min="6664" max="6664" width="8.88671875" style="5"/>
    <col min="6665" max="6665" width="27.6640625" style="5" customWidth="1"/>
    <col min="6666" max="6913" width="8.88671875" style="5"/>
    <col min="6914" max="6914" width="7" style="5" customWidth="1"/>
    <col min="6915" max="6915" width="51.44140625" style="5" customWidth="1"/>
    <col min="6916" max="6916" width="6.109375" style="5" customWidth="1"/>
    <col min="6917" max="6917" width="8.88671875" style="5"/>
    <col min="6918" max="6918" width="9.109375" style="5" bestFit="1" customWidth="1"/>
    <col min="6919" max="6919" width="11.88671875" style="5" bestFit="1" customWidth="1"/>
    <col min="6920" max="6920" width="8.88671875" style="5"/>
    <col min="6921" max="6921" width="27.6640625" style="5" customWidth="1"/>
    <col min="6922" max="7169" width="8.88671875" style="5"/>
    <col min="7170" max="7170" width="7" style="5" customWidth="1"/>
    <col min="7171" max="7171" width="51.44140625" style="5" customWidth="1"/>
    <col min="7172" max="7172" width="6.109375" style="5" customWidth="1"/>
    <col min="7173" max="7173" width="8.88671875" style="5"/>
    <col min="7174" max="7174" width="9.109375" style="5" bestFit="1" customWidth="1"/>
    <col min="7175" max="7175" width="11.88671875" style="5" bestFit="1" customWidth="1"/>
    <col min="7176" max="7176" width="8.88671875" style="5"/>
    <col min="7177" max="7177" width="27.6640625" style="5" customWidth="1"/>
    <col min="7178" max="7425" width="8.88671875" style="5"/>
    <col min="7426" max="7426" width="7" style="5" customWidth="1"/>
    <col min="7427" max="7427" width="51.44140625" style="5" customWidth="1"/>
    <col min="7428" max="7428" width="6.109375" style="5" customWidth="1"/>
    <col min="7429" max="7429" width="8.88671875" style="5"/>
    <col min="7430" max="7430" width="9.109375" style="5" bestFit="1" customWidth="1"/>
    <col min="7431" max="7431" width="11.88671875" style="5" bestFit="1" customWidth="1"/>
    <col min="7432" max="7432" width="8.88671875" style="5"/>
    <col min="7433" max="7433" width="27.6640625" style="5" customWidth="1"/>
    <col min="7434" max="7681" width="8.88671875" style="5"/>
    <col min="7682" max="7682" width="7" style="5" customWidth="1"/>
    <col min="7683" max="7683" width="51.44140625" style="5" customWidth="1"/>
    <col min="7684" max="7684" width="6.109375" style="5" customWidth="1"/>
    <col min="7685" max="7685" width="8.88671875" style="5"/>
    <col min="7686" max="7686" width="9.109375" style="5" bestFit="1" customWidth="1"/>
    <col min="7687" max="7687" width="11.88671875" style="5" bestFit="1" customWidth="1"/>
    <col min="7688" max="7688" width="8.88671875" style="5"/>
    <col min="7689" max="7689" width="27.6640625" style="5" customWidth="1"/>
    <col min="7690" max="7937" width="8.88671875" style="5"/>
    <col min="7938" max="7938" width="7" style="5" customWidth="1"/>
    <col min="7939" max="7939" width="51.44140625" style="5" customWidth="1"/>
    <col min="7940" max="7940" width="6.109375" style="5" customWidth="1"/>
    <col min="7941" max="7941" width="8.88671875" style="5"/>
    <col min="7942" max="7942" width="9.109375" style="5" bestFit="1" customWidth="1"/>
    <col min="7943" max="7943" width="11.88671875" style="5" bestFit="1" customWidth="1"/>
    <col min="7944" max="7944" width="8.88671875" style="5"/>
    <col min="7945" max="7945" width="27.6640625" style="5" customWidth="1"/>
    <col min="7946" max="8193" width="8.88671875" style="5"/>
    <col min="8194" max="8194" width="7" style="5" customWidth="1"/>
    <col min="8195" max="8195" width="51.44140625" style="5" customWidth="1"/>
    <col min="8196" max="8196" width="6.109375" style="5" customWidth="1"/>
    <col min="8197" max="8197" width="8.88671875" style="5"/>
    <col min="8198" max="8198" width="9.109375" style="5" bestFit="1" customWidth="1"/>
    <col min="8199" max="8199" width="11.88671875" style="5" bestFit="1" customWidth="1"/>
    <col min="8200" max="8200" width="8.88671875" style="5"/>
    <col min="8201" max="8201" width="27.6640625" style="5" customWidth="1"/>
    <col min="8202" max="8449" width="8.88671875" style="5"/>
    <col min="8450" max="8450" width="7" style="5" customWidth="1"/>
    <col min="8451" max="8451" width="51.44140625" style="5" customWidth="1"/>
    <col min="8452" max="8452" width="6.109375" style="5" customWidth="1"/>
    <col min="8453" max="8453" width="8.88671875" style="5"/>
    <col min="8454" max="8454" width="9.109375" style="5" bestFit="1" customWidth="1"/>
    <col min="8455" max="8455" width="11.88671875" style="5" bestFit="1" customWidth="1"/>
    <col min="8456" max="8456" width="8.88671875" style="5"/>
    <col min="8457" max="8457" width="27.6640625" style="5" customWidth="1"/>
    <col min="8458" max="8705" width="8.88671875" style="5"/>
    <col min="8706" max="8706" width="7" style="5" customWidth="1"/>
    <col min="8707" max="8707" width="51.44140625" style="5" customWidth="1"/>
    <col min="8708" max="8708" width="6.109375" style="5" customWidth="1"/>
    <col min="8709" max="8709" width="8.88671875" style="5"/>
    <col min="8710" max="8710" width="9.109375" style="5" bestFit="1" customWidth="1"/>
    <col min="8711" max="8711" width="11.88671875" style="5" bestFit="1" customWidth="1"/>
    <col min="8712" max="8712" width="8.88671875" style="5"/>
    <col min="8713" max="8713" width="27.6640625" style="5" customWidth="1"/>
    <col min="8714" max="8961" width="8.88671875" style="5"/>
    <col min="8962" max="8962" width="7" style="5" customWidth="1"/>
    <col min="8963" max="8963" width="51.44140625" style="5" customWidth="1"/>
    <col min="8964" max="8964" width="6.109375" style="5" customWidth="1"/>
    <col min="8965" max="8965" width="8.88671875" style="5"/>
    <col min="8966" max="8966" width="9.109375" style="5" bestFit="1" customWidth="1"/>
    <col min="8967" max="8967" width="11.88671875" style="5" bestFit="1" customWidth="1"/>
    <col min="8968" max="8968" width="8.88671875" style="5"/>
    <col min="8969" max="8969" width="27.6640625" style="5" customWidth="1"/>
    <col min="8970" max="9217" width="8.88671875" style="5"/>
    <col min="9218" max="9218" width="7" style="5" customWidth="1"/>
    <col min="9219" max="9219" width="51.44140625" style="5" customWidth="1"/>
    <col min="9220" max="9220" width="6.109375" style="5" customWidth="1"/>
    <col min="9221" max="9221" width="8.88671875" style="5"/>
    <col min="9222" max="9222" width="9.109375" style="5" bestFit="1" customWidth="1"/>
    <col min="9223" max="9223" width="11.88671875" style="5" bestFit="1" customWidth="1"/>
    <col min="9224" max="9224" width="8.88671875" style="5"/>
    <col min="9225" max="9225" width="27.6640625" style="5" customWidth="1"/>
    <col min="9226" max="9473" width="8.88671875" style="5"/>
    <col min="9474" max="9474" width="7" style="5" customWidth="1"/>
    <col min="9475" max="9475" width="51.44140625" style="5" customWidth="1"/>
    <col min="9476" max="9476" width="6.109375" style="5" customWidth="1"/>
    <col min="9477" max="9477" width="8.88671875" style="5"/>
    <col min="9478" max="9478" width="9.109375" style="5" bestFit="1" customWidth="1"/>
    <col min="9479" max="9479" width="11.88671875" style="5" bestFit="1" customWidth="1"/>
    <col min="9480" max="9480" width="8.88671875" style="5"/>
    <col min="9481" max="9481" width="27.6640625" style="5" customWidth="1"/>
    <col min="9482" max="9729" width="8.88671875" style="5"/>
    <col min="9730" max="9730" width="7" style="5" customWidth="1"/>
    <col min="9731" max="9731" width="51.44140625" style="5" customWidth="1"/>
    <col min="9732" max="9732" width="6.109375" style="5" customWidth="1"/>
    <col min="9733" max="9733" width="8.88671875" style="5"/>
    <col min="9734" max="9734" width="9.109375" style="5" bestFit="1" customWidth="1"/>
    <col min="9735" max="9735" width="11.88671875" style="5" bestFit="1" customWidth="1"/>
    <col min="9736" max="9736" width="8.88671875" style="5"/>
    <col min="9737" max="9737" width="27.6640625" style="5" customWidth="1"/>
    <col min="9738" max="9985" width="8.88671875" style="5"/>
    <col min="9986" max="9986" width="7" style="5" customWidth="1"/>
    <col min="9987" max="9987" width="51.44140625" style="5" customWidth="1"/>
    <col min="9988" max="9988" width="6.109375" style="5" customWidth="1"/>
    <col min="9989" max="9989" width="8.88671875" style="5"/>
    <col min="9990" max="9990" width="9.109375" style="5" bestFit="1" customWidth="1"/>
    <col min="9991" max="9991" width="11.88671875" style="5" bestFit="1" customWidth="1"/>
    <col min="9992" max="9992" width="8.88671875" style="5"/>
    <col min="9993" max="9993" width="27.6640625" style="5" customWidth="1"/>
    <col min="9994" max="10241" width="8.88671875" style="5"/>
    <col min="10242" max="10242" width="7" style="5" customWidth="1"/>
    <col min="10243" max="10243" width="51.44140625" style="5" customWidth="1"/>
    <col min="10244" max="10244" width="6.109375" style="5" customWidth="1"/>
    <col min="10245" max="10245" width="8.88671875" style="5"/>
    <col min="10246" max="10246" width="9.109375" style="5" bestFit="1" customWidth="1"/>
    <col min="10247" max="10247" width="11.88671875" style="5" bestFit="1" customWidth="1"/>
    <col min="10248" max="10248" width="8.88671875" style="5"/>
    <col min="10249" max="10249" width="27.6640625" style="5" customWidth="1"/>
    <col min="10250" max="10497" width="8.88671875" style="5"/>
    <col min="10498" max="10498" width="7" style="5" customWidth="1"/>
    <col min="10499" max="10499" width="51.44140625" style="5" customWidth="1"/>
    <col min="10500" max="10500" width="6.109375" style="5" customWidth="1"/>
    <col min="10501" max="10501" width="8.88671875" style="5"/>
    <col min="10502" max="10502" width="9.109375" style="5" bestFit="1" customWidth="1"/>
    <col min="10503" max="10503" width="11.88671875" style="5" bestFit="1" customWidth="1"/>
    <col min="10504" max="10504" width="8.88671875" style="5"/>
    <col min="10505" max="10505" width="27.6640625" style="5" customWidth="1"/>
    <col min="10506" max="10753" width="8.88671875" style="5"/>
    <col min="10754" max="10754" width="7" style="5" customWidth="1"/>
    <col min="10755" max="10755" width="51.44140625" style="5" customWidth="1"/>
    <col min="10756" max="10756" width="6.109375" style="5" customWidth="1"/>
    <col min="10757" max="10757" width="8.88671875" style="5"/>
    <col min="10758" max="10758" width="9.109375" style="5" bestFit="1" customWidth="1"/>
    <col min="10759" max="10759" width="11.88671875" style="5" bestFit="1" customWidth="1"/>
    <col min="10760" max="10760" width="8.88671875" style="5"/>
    <col min="10761" max="10761" width="27.6640625" style="5" customWidth="1"/>
    <col min="10762" max="11009" width="8.88671875" style="5"/>
    <col min="11010" max="11010" width="7" style="5" customWidth="1"/>
    <col min="11011" max="11011" width="51.44140625" style="5" customWidth="1"/>
    <col min="11012" max="11012" width="6.109375" style="5" customWidth="1"/>
    <col min="11013" max="11013" width="8.88671875" style="5"/>
    <col min="11014" max="11014" width="9.109375" style="5" bestFit="1" customWidth="1"/>
    <col min="11015" max="11015" width="11.88671875" style="5" bestFit="1" customWidth="1"/>
    <col min="11016" max="11016" width="8.88671875" style="5"/>
    <col min="11017" max="11017" width="27.6640625" style="5" customWidth="1"/>
    <col min="11018" max="11265" width="8.88671875" style="5"/>
    <col min="11266" max="11266" width="7" style="5" customWidth="1"/>
    <col min="11267" max="11267" width="51.44140625" style="5" customWidth="1"/>
    <col min="11268" max="11268" width="6.109375" style="5" customWidth="1"/>
    <col min="11269" max="11269" width="8.88671875" style="5"/>
    <col min="11270" max="11270" width="9.109375" style="5" bestFit="1" customWidth="1"/>
    <col min="11271" max="11271" width="11.88671875" style="5" bestFit="1" customWidth="1"/>
    <col min="11272" max="11272" width="8.88671875" style="5"/>
    <col min="11273" max="11273" width="27.6640625" style="5" customWidth="1"/>
    <col min="11274" max="11521" width="8.88671875" style="5"/>
    <col min="11522" max="11522" width="7" style="5" customWidth="1"/>
    <col min="11523" max="11523" width="51.44140625" style="5" customWidth="1"/>
    <col min="11524" max="11524" width="6.109375" style="5" customWidth="1"/>
    <col min="11525" max="11525" width="8.88671875" style="5"/>
    <col min="11526" max="11526" width="9.109375" style="5" bestFit="1" customWidth="1"/>
    <col min="11527" max="11527" width="11.88671875" style="5" bestFit="1" customWidth="1"/>
    <col min="11528" max="11528" width="8.88671875" style="5"/>
    <col min="11529" max="11529" width="27.6640625" style="5" customWidth="1"/>
    <col min="11530" max="11777" width="8.88671875" style="5"/>
    <col min="11778" max="11778" width="7" style="5" customWidth="1"/>
    <col min="11779" max="11779" width="51.44140625" style="5" customWidth="1"/>
    <col min="11780" max="11780" width="6.109375" style="5" customWidth="1"/>
    <col min="11781" max="11781" width="8.88671875" style="5"/>
    <col min="11782" max="11782" width="9.109375" style="5" bestFit="1" customWidth="1"/>
    <col min="11783" max="11783" width="11.88671875" style="5" bestFit="1" customWidth="1"/>
    <col min="11784" max="11784" width="8.88671875" style="5"/>
    <col min="11785" max="11785" width="27.6640625" style="5" customWidth="1"/>
    <col min="11786" max="12033" width="8.88671875" style="5"/>
    <col min="12034" max="12034" width="7" style="5" customWidth="1"/>
    <col min="12035" max="12035" width="51.44140625" style="5" customWidth="1"/>
    <col min="12036" max="12036" width="6.109375" style="5" customWidth="1"/>
    <col min="12037" max="12037" width="8.88671875" style="5"/>
    <col min="12038" max="12038" width="9.109375" style="5" bestFit="1" customWidth="1"/>
    <col min="12039" max="12039" width="11.88671875" style="5" bestFit="1" customWidth="1"/>
    <col min="12040" max="12040" width="8.88671875" style="5"/>
    <col min="12041" max="12041" width="27.6640625" style="5" customWidth="1"/>
    <col min="12042" max="12289" width="8.88671875" style="5"/>
    <col min="12290" max="12290" width="7" style="5" customWidth="1"/>
    <col min="12291" max="12291" width="51.44140625" style="5" customWidth="1"/>
    <col min="12292" max="12292" width="6.109375" style="5" customWidth="1"/>
    <col min="12293" max="12293" width="8.88671875" style="5"/>
    <col min="12294" max="12294" width="9.109375" style="5" bestFit="1" customWidth="1"/>
    <col min="12295" max="12295" width="11.88671875" style="5" bestFit="1" customWidth="1"/>
    <col min="12296" max="12296" width="8.88671875" style="5"/>
    <col min="12297" max="12297" width="27.6640625" style="5" customWidth="1"/>
    <col min="12298" max="12545" width="8.88671875" style="5"/>
    <col min="12546" max="12546" width="7" style="5" customWidth="1"/>
    <col min="12547" max="12547" width="51.44140625" style="5" customWidth="1"/>
    <col min="12548" max="12548" width="6.109375" style="5" customWidth="1"/>
    <col min="12549" max="12549" width="8.88671875" style="5"/>
    <col min="12550" max="12550" width="9.109375" style="5" bestFit="1" customWidth="1"/>
    <col min="12551" max="12551" width="11.88671875" style="5" bestFit="1" customWidth="1"/>
    <col min="12552" max="12552" width="8.88671875" style="5"/>
    <col min="12553" max="12553" width="27.6640625" style="5" customWidth="1"/>
    <col min="12554" max="12801" width="8.88671875" style="5"/>
    <col min="12802" max="12802" width="7" style="5" customWidth="1"/>
    <col min="12803" max="12803" width="51.44140625" style="5" customWidth="1"/>
    <col min="12804" max="12804" width="6.109375" style="5" customWidth="1"/>
    <col min="12805" max="12805" width="8.88671875" style="5"/>
    <col min="12806" max="12806" width="9.109375" style="5" bestFit="1" customWidth="1"/>
    <col min="12807" max="12807" width="11.88671875" style="5" bestFit="1" customWidth="1"/>
    <col min="12808" max="12808" width="8.88671875" style="5"/>
    <col min="12809" max="12809" width="27.6640625" style="5" customWidth="1"/>
    <col min="12810" max="13057" width="8.88671875" style="5"/>
    <col min="13058" max="13058" width="7" style="5" customWidth="1"/>
    <col min="13059" max="13059" width="51.44140625" style="5" customWidth="1"/>
    <col min="13060" max="13060" width="6.109375" style="5" customWidth="1"/>
    <col min="13061" max="13061" width="8.88671875" style="5"/>
    <col min="13062" max="13062" width="9.109375" style="5" bestFit="1" customWidth="1"/>
    <col min="13063" max="13063" width="11.88671875" style="5" bestFit="1" customWidth="1"/>
    <col min="13064" max="13064" width="8.88671875" style="5"/>
    <col min="13065" max="13065" width="27.6640625" style="5" customWidth="1"/>
    <col min="13066" max="13313" width="8.88671875" style="5"/>
    <col min="13314" max="13314" width="7" style="5" customWidth="1"/>
    <col min="13315" max="13315" width="51.44140625" style="5" customWidth="1"/>
    <col min="13316" max="13316" width="6.109375" style="5" customWidth="1"/>
    <col min="13317" max="13317" width="8.88671875" style="5"/>
    <col min="13318" max="13318" width="9.109375" style="5" bestFit="1" customWidth="1"/>
    <col min="13319" max="13319" width="11.88671875" style="5" bestFit="1" customWidth="1"/>
    <col min="13320" max="13320" width="8.88671875" style="5"/>
    <col min="13321" max="13321" width="27.6640625" style="5" customWidth="1"/>
    <col min="13322" max="13569" width="8.88671875" style="5"/>
    <col min="13570" max="13570" width="7" style="5" customWidth="1"/>
    <col min="13571" max="13571" width="51.44140625" style="5" customWidth="1"/>
    <col min="13572" max="13572" width="6.109375" style="5" customWidth="1"/>
    <col min="13573" max="13573" width="8.88671875" style="5"/>
    <col min="13574" max="13574" width="9.109375" style="5" bestFit="1" customWidth="1"/>
    <col min="13575" max="13575" width="11.88671875" style="5" bestFit="1" customWidth="1"/>
    <col min="13576" max="13576" width="8.88671875" style="5"/>
    <col min="13577" max="13577" width="27.6640625" style="5" customWidth="1"/>
    <col min="13578" max="13825" width="8.88671875" style="5"/>
    <col min="13826" max="13826" width="7" style="5" customWidth="1"/>
    <col min="13827" max="13827" width="51.44140625" style="5" customWidth="1"/>
    <col min="13828" max="13828" width="6.109375" style="5" customWidth="1"/>
    <col min="13829" max="13829" width="8.88671875" style="5"/>
    <col min="13830" max="13830" width="9.109375" style="5" bestFit="1" customWidth="1"/>
    <col min="13831" max="13831" width="11.88671875" style="5" bestFit="1" customWidth="1"/>
    <col min="13832" max="13832" width="8.88671875" style="5"/>
    <col min="13833" max="13833" width="27.6640625" style="5" customWidth="1"/>
    <col min="13834" max="14081" width="8.88671875" style="5"/>
    <col min="14082" max="14082" width="7" style="5" customWidth="1"/>
    <col min="14083" max="14083" width="51.44140625" style="5" customWidth="1"/>
    <col min="14084" max="14084" width="6.109375" style="5" customWidth="1"/>
    <col min="14085" max="14085" width="8.88671875" style="5"/>
    <col min="14086" max="14086" width="9.109375" style="5" bestFit="1" customWidth="1"/>
    <col min="14087" max="14087" width="11.88671875" style="5" bestFit="1" customWidth="1"/>
    <col min="14088" max="14088" width="8.88671875" style="5"/>
    <col min="14089" max="14089" width="27.6640625" style="5" customWidth="1"/>
    <col min="14090" max="14337" width="8.88671875" style="5"/>
    <col min="14338" max="14338" width="7" style="5" customWidth="1"/>
    <col min="14339" max="14339" width="51.44140625" style="5" customWidth="1"/>
    <col min="14340" max="14340" width="6.109375" style="5" customWidth="1"/>
    <col min="14341" max="14341" width="8.88671875" style="5"/>
    <col min="14342" max="14342" width="9.109375" style="5" bestFit="1" customWidth="1"/>
    <col min="14343" max="14343" width="11.88671875" style="5" bestFit="1" customWidth="1"/>
    <col min="14344" max="14344" width="8.88671875" style="5"/>
    <col min="14345" max="14345" width="27.6640625" style="5" customWidth="1"/>
    <col min="14346" max="14593" width="8.88671875" style="5"/>
    <col min="14594" max="14594" width="7" style="5" customWidth="1"/>
    <col min="14595" max="14595" width="51.44140625" style="5" customWidth="1"/>
    <col min="14596" max="14596" width="6.109375" style="5" customWidth="1"/>
    <col min="14597" max="14597" width="8.88671875" style="5"/>
    <col min="14598" max="14598" width="9.109375" style="5" bestFit="1" customWidth="1"/>
    <col min="14599" max="14599" width="11.88671875" style="5" bestFit="1" customWidth="1"/>
    <col min="14600" max="14600" width="8.88671875" style="5"/>
    <col min="14601" max="14601" width="27.6640625" style="5" customWidth="1"/>
    <col min="14602" max="14849" width="8.88671875" style="5"/>
    <col min="14850" max="14850" width="7" style="5" customWidth="1"/>
    <col min="14851" max="14851" width="51.44140625" style="5" customWidth="1"/>
    <col min="14852" max="14852" width="6.109375" style="5" customWidth="1"/>
    <col min="14853" max="14853" width="8.88671875" style="5"/>
    <col min="14854" max="14854" width="9.109375" style="5" bestFit="1" customWidth="1"/>
    <col min="14855" max="14855" width="11.88671875" style="5" bestFit="1" customWidth="1"/>
    <col min="14856" max="14856" width="8.88671875" style="5"/>
    <col min="14857" max="14857" width="27.6640625" style="5" customWidth="1"/>
    <col min="14858" max="15105" width="8.88671875" style="5"/>
    <col min="15106" max="15106" width="7" style="5" customWidth="1"/>
    <col min="15107" max="15107" width="51.44140625" style="5" customWidth="1"/>
    <col min="15108" max="15108" width="6.109375" style="5" customWidth="1"/>
    <col min="15109" max="15109" width="8.88671875" style="5"/>
    <col min="15110" max="15110" width="9.109375" style="5" bestFit="1" customWidth="1"/>
    <col min="15111" max="15111" width="11.88671875" style="5" bestFit="1" customWidth="1"/>
    <col min="15112" max="15112" width="8.88671875" style="5"/>
    <col min="15113" max="15113" width="27.6640625" style="5" customWidth="1"/>
    <col min="15114" max="15361" width="8.88671875" style="5"/>
    <col min="15362" max="15362" width="7" style="5" customWidth="1"/>
    <col min="15363" max="15363" width="51.44140625" style="5" customWidth="1"/>
    <col min="15364" max="15364" width="6.109375" style="5" customWidth="1"/>
    <col min="15365" max="15365" width="8.88671875" style="5"/>
    <col min="15366" max="15366" width="9.109375" style="5" bestFit="1" customWidth="1"/>
    <col min="15367" max="15367" width="11.88671875" style="5" bestFit="1" customWidth="1"/>
    <col min="15368" max="15368" width="8.88671875" style="5"/>
    <col min="15369" max="15369" width="27.6640625" style="5" customWidth="1"/>
    <col min="15370" max="15617" width="8.88671875" style="5"/>
    <col min="15618" max="15618" width="7" style="5" customWidth="1"/>
    <col min="15619" max="15619" width="51.44140625" style="5" customWidth="1"/>
    <col min="15620" max="15620" width="6.109375" style="5" customWidth="1"/>
    <col min="15621" max="15621" width="8.88671875" style="5"/>
    <col min="15622" max="15622" width="9.109375" style="5" bestFit="1" customWidth="1"/>
    <col min="15623" max="15623" width="11.88671875" style="5" bestFit="1" customWidth="1"/>
    <col min="15624" max="15624" width="8.88671875" style="5"/>
    <col min="15625" max="15625" width="27.6640625" style="5" customWidth="1"/>
    <col min="15626" max="15873" width="8.88671875" style="5"/>
    <col min="15874" max="15874" width="7" style="5" customWidth="1"/>
    <col min="15875" max="15875" width="51.44140625" style="5" customWidth="1"/>
    <col min="15876" max="15876" width="6.109375" style="5" customWidth="1"/>
    <col min="15877" max="15877" width="8.88671875" style="5"/>
    <col min="15878" max="15878" width="9.109375" style="5" bestFit="1" customWidth="1"/>
    <col min="15879" max="15879" width="11.88671875" style="5" bestFit="1" customWidth="1"/>
    <col min="15880" max="15880" width="8.88671875" style="5"/>
    <col min="15881" max="15881" width="27.6640625" style="5" customWidth="1"/>
    <col min="15882" max="16129" width="8.88671875" style="5"/>
    <col min="16130" max="16130" width="7" style="5" customWidth="1"/>
    <col min="16131" max="16131" width="51.44140625" style="5" customWidth="1"/>
    <col min="16132" max="16132" width="6.109375" style="5" customWidth="1"/>
    <col min="16133" max="16133" width="8.88671875" style="5"/>
    <col min="16134" max="16134" width="9.109375" style="5" bestFit="1" customWidth="1"/>
    <col min="16135" max="16135" width="11.88671875" style="5" bestFit="1" customWidth="1"/>
    <col min="16136" max="16136" width="8.88671875" style="5"/>
    <col min="16137" max="16137" width="27.6640625" style="5" customWidth="1"/>
    <col min="16138" max="16384" width="8.88671875" style="5"/>
  </cols>
  <sheetData>
    <row r="1" spans="1:7">
      <c r="A1" s="1"/>
      <c r="B1" s="2"/>
      <c r="C1" s="81"/>
      <c r="D1" s="8"/>
      <c r="E1" s="20" t="s">
        <v>183</v>
      </c>
      <c r="F1" s="23" t="s">
        <v>184</v>
      </c>
      <c r="G1" s="6"/>
    </row>
    <row r="2" spans="1:7">
      <c r="A2" s="1"/>
      <c r="B2" s="14" t="s">
        <v>300</v>
      </c>
      <c r="C2" s="81"/>
      <c r="D2" s="8"/>
      <c r="E2" s="6"/>
      <c r="G2" s="6"/>
    </row>
    <row r="3" spans="1:7">
      <c r="A3" s="1"/>
      <c r="B3" s="14" t="s">
        <v>301</v>
      </c>
      <c r="C3" s="81"/>
      <c r="D3" s="8"/>
      <c r="E3" s="6"/>
      <c r="G3" s="6"/>
    </row>
    <row r="4" spans="1:7">
      <c r="A4" s="1"/>
      <c r="B4" s="14" t="s">
        <v>302</v>
      </c>
      <c r="C4" s="81"/>
      <c r="D4" s="8"/>
      <c r="E4" s="6"/>
      <c r="G4" s="6"/>
    </row>
    <row r="5" spans="1:7">
      <c r="A5" s="1"/>
      <c r="B5" s="14" t="s">
        <v>303</v>
      </c>
      <c r="C5" s="81"/>
      <c r="D5" s="8"/>
      <c r="E5" s="6"/>
      <c r="G5" s="6"/>
    </row>
    <row r="6" spans="1:7">
      <c r="A6" s="1"/>
      <c r="B6" s="14" t="s">
        <v>402</v>
      </c>
      <c r="C6" s="81"/>
      <c r="D6" s="8"/>
      <c r="E6" s="6"/>
      <c r="G6" s="6"/>
    </row>
    <row r="7" spans="1:7">
      <c r="A7" s="1"/>
      <c r="B7" s="14" t="s">
        <v>403</v>
      </c>
      <c r="C7" s="81"/>
      <c r="D7" s="8"/>
      <c r="E7" s="6"/>
      <c r="G7" s="6"/>
    </row>
    <row r="8" spans="1:7">
      <c r="A8" s="1"/>
      <c r="B8" s="15" t="s">
        <v>404</v>
      </c>
      <c r="C8" s="81"/>
      <c r="D8" s="8"/>
      <c r="E8" s="6"/>
      <c r="G8" s="6"/>
    </row>
    <row r="9" spans="1:7">
      <c r="A9" s="1"/>
      <c r="B9" s="14" t="s">
        <v>405</v>
      </c>
      <c r="C9" s="81"/>
      <c r="D9" s="8"/>
      <c r="E9" s="6"/>
      <c r="G9" s="6"/>
    </row>
    <row r="10" spans="1:7">
      <c r="A10" s="1"/>
      <c r="B10" s="14"/>
      <c r="C10" s="81"/>
      <c r="D10" s="8"/>
      <c r="E10" s="6"/>
      <c r="G10" s="6"/>
    </row>
    <row r="11" spans="1:7">
      <c r="A11" s="1"/>
      <c r="B11" s="14"/>
      <c r="C11" s="81"/>
      <c r="D11" s="8"/>
      <c r="E11" s="6"/>
      <c r="G11" s="6"/>
    </row>
    <row r="12" spans="1:7">
      <c r="A12" s="1"/>
      <c r="B12" s="2"/>
      <c r="C12" s="81"/>
      <c r="D12" s="8"/>
      <c r="E12" s="24"/>
      <c r="G12" s="6"/>
    </row>
    <row r="13" spans="1:7" ht="17.399999999999999">
      <c r="A13" s="3"/>
      <c r="B13" s="18" t="s">
        <v>299</v>
      </c>
      <c r="C13" s="82"/>
      <c r="D13" s="10"/>
      <c r="E13" s="6"/>
      <c r="G13" s="6"/>
    </row>
    <row r="14" spans="1:7" ht="13.8">
      <c r="A14" s="3"/>
      <c r="B14" s="4"/>
      <c r="C14" s="82"/>
      <c r="D14" s="10"/>
      <c r="E14" s="13"/>
      <c r="F14" s="25"/>
      <c r="G14" s="6"/>
    </row>
    <row r="15" spans="1:7" ht="13.8">
      <c r="A15" s="3" t="s">
        <v>86</v>
      </c>
      <c r="B15" s="4" t="s">
        <v>84</v>
      </c>
      <c r="C15" s="82"/>
      <c r="D15" s="10">
        <f>GD!F15</f>
        <v>0</v>
      </c>
      <c r="E15" s="13"/>
      <c r="F15" s="25"/>
      <c r="G15" s="13"/>
    </row>
    <row r="16" spans="1:7" ht="13.8">
      <c r="A16" s="3" t="s">
        <v>87</v>
      </c>
      <c r="B16" s="4" t="s">
        <v>88</v>
      </c>
      <c r="C16" s="82"/>
      <c r="D16" s="10">
        <f>OD!F12</f>
        <v>0</v>
      </c>
      <c r="E16" s="13"/>
      <c r="F16" s="25"/>
      <c r="G16" s="13"/>
    </row>
    <row r="17" spans="1:7" ht="13.8">
      <c r="A17" s="3" t="s">
        <v>400</v>
      </c>
      <c r="B17" s="30" t="s">
        <v>401</v>
      </c>
      <c r="C17" s="83"/>
      <c r="D17" s="79">
        <f>'REKAPITULACIJA elektro'!F25</f>
        <v>0</v>
      </c>
      <c r="E17" s="13"/>
      <c r="F17" s="25"/>
      <c r="G17" s="13"/>
    </row>
    <row r="18" spans="1:7" ht="13.8">
      <c r="A18" s="3"/>
      <c r="B18" s="4" t="s">
        <v>89</v>
      </c>
      <c r="C18" s="82"/>
      <c r="D18" s="10">
        <f>SUM(D15:D17)</f>
        <v>0</v>
      </c>
      <c r="F18" s="26"/>
      <c r="G18" s="13"/>
    </row>
    <row r="19" spans="1:7" ht="13.8">
      <c r="B19" s="4"/>
      <c r="C19" s="84"/>
      <c r="D19" s="85"/>
      <c r="F19" s="27"/>
    </row>
    <row r="20" spans="1:7" ht="13.8">
      <c r="B20" s="4" t="s">
        <v>61</v>
      </c>
      <c r="C20" s="84"/>
      <c r="D20" s="10">
        <f>SUM(D18)</f>
        <v>0</v>
      </c>
      <c r="F20" s="27"/>
    </row>
    <row r="21" spans="1:7" ht="13.8">
      <c r="B21" s="4" t="s">
        <v>60</v>
      </c>
      <c r="C21" s="84"/>
      <c r="D21" s="86">
        <f>D20*0.22</f>
        <v>0</v>
      </c>
      <c r="F21" s="27"/>
    </row>
    <row r="22" spans="1:7">
      <c r="A22" s="1"/>
      <c r="C22" s="81"/>
      <c r="D22" s="8"/>
      <c r="G22" s="6"/>
    </row>
    <row r="23" spans="1:7" ht="14.4" thickBot="1">
      <c r="A23" s="11"/>
      <c r="B23" s="12" t="s">
        <v>1</v>
      </c>
      <c r="C23" s="87"/>
      <c r="D23" s="80">
        <f>SUM(D21,D20)</f>
        <v>0</v>
      </c>
      <c r="F23" s="21"/>
      <c r="G23" s="6"/>
    </row>
    <row r="24" spans="1:7">
      <c r="A24" s="1"/>
      <c r="B24" s="2"/>
      <c r="C24" s="81"/>
      <c r="D24" s="8"/>
      <c r="G24" s="6"/>
    </row>
    <row r="25" spans="1:7">
      <c r="B25" s="2"/>
      <c r="C25" s="84"/>
      <c r="D25" s="85"/>
      <c r="E25" s="6"/>
    </row>
    <row r="26" spans="1:7" s="16" customFormat="1">
      <c r="A26" s="76"/>
      <c r="B26" s="91"/>
      <c r="C26" s="75"/>
      <c r="D26" s="88"/>
      <c r="E26" s="6"/>
      <c r="F26" s="5"/>
    </row>
    <row r="27" spans="1:7" s="16" customFormat="1">
      <c r="A27" s="76"/>
      <c r="B27" s="76"/>
      <c r="C27" s="75"/>
      <c r="D27" s="88"/>
      <c r="E27" s="6"/>
      <c r="F27" s="5"/>
    </row>
    <row r="28" spans="1:7" s="16" customFormat="1">
      <c r="A28" s="76"/>
      <c r="B28" s="76"/>
      <c r="C28" s="75"/>
      <c r="D28" s="88"/>
      <c r="E28" s="5"/>
      <c r="F28" s="5"/>
    </row>
    <row r="29" spans="1:7">
      <c r="A29" s="92"/>
      <c r="B29" s="92"/>
      <c r="C29" s="84"/>
      <c r="D29" s="85"/>
      <c r="E29" s="16"/>
      <c r="F29" s="16"/>
    </row>
    <row r="30" spans="1:7">
      <c r="A30" s="92"/>
      <c r="B30" s="17"/>
      <c r="C30" s="84"/>
      <c r="D30" s="85"/>
      <c r="E30" s="16"/>
      <c r="F30" s="16"/>
    </row>
    <row r="31" spans="1:7">
      <c r="A31" s="92"/>
      <c r="B31" s="17"/>
      <c r="C31" s="84"/>
      <c r="D31" s="85"/>
      <c r="E31" s="16"/>
      <c r="F31" s="16"/>
    </row>
    <row r="32" spans="1:7">
      <c r="A32" s="92"/>
      <c r="B32" s="17"/>
      <c r="C32" s="84"/>
      <c r="D32" s="85"/>
    </row>
    <row r="33" spans="1:4">
      <c r="A33" s="92"/>
      <c r="B33" s="84"/>
      <c r="C33" s="84"/>
      <c r="D33" s="85"/>
    </row>
    <row r="34" spans="1:4">
      <c r="A34" s="92"/>
      <c r="B34" s="92"/>
      <c r="C34" s="84"/>
      <c r="D34" s="85"/>
    </row>
    <row r="35" spans="1:4">
      <c r="A35" s="92"/>
      <c r="B35" s="92"/>
      <c r="C35" s="84"/>
      <c r="D35" s="85"/>
    </row>
    <row r="36" spans="1:4">
      <c r="A36" s="92"/>
      <c r="B36" s="84"/>
      <c r="C36" s="84"/>
      <c r="D36" s="85"/>
    </row>
    <row r="45" spans="1:4">
      <c r="B45" s="5" t="s">
        <v>482</v>
      </c>
    </row>
  </sheetData>
  <printOptions gridLines="1"/>
  <pageMargins left="0.70866141732283472" right="0.70866141732283472" top="0.74803149606299213" bottom="0.74803149606299213" header="0.31496062992125984" footer="0.31496062992125984"/>
  <pageSetup paperSize="9" orientation="portrait" r:id="rId1"/>
  <headerFooter>
    <oddHeader>&amp;LSokpro d.o.o.&amp;RObčina Gorišnica</oddHeader>
    <oddFooter>&amp;LŠP  Gorišnica LOPA&amp;C&amp;P&amp;RSkupna rekapitulacija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1"/>
  <sheetViews>
    <sheetView view="pageBreakPreview" topLeftCell="A53" zoomScale="148" zoomScaleNormal="100" zoomScaleSheetLayoutView="148" workbookViewId="0">
      <selection activeCell="J61" sqref="J61"/>
    </sheetView>
  </sheetViews>
  <sheetFormatPr defaultColWidth="8.88671875" defaultRowHeight="13.2"/>
  <cols>
    <col min="1" max="1" width="5.33203125" style="201" customWidth="1"/>
    <col min="2" max="2" width="51.109375" style="200" customWidth="1"/>
    <col min="3" max="3" width="5.88671875" style="202" customWidth="1"/>
    <col min="4" max="4" width="8.109375" style="327" customWidth="1"/>
    <col min="5" max="5" width="9.6640625" style="159" customWidth="1"/>
    <col min="6" max="6" width="12.6640625" style="160" customWidth="1"/>
    <col min="7" max="241" width="8.88671875" style="158"/>
    <col min="242" max="242" width="7" style="158" customWidth="1"/>
    <col min="243" max="243" width="51.44140625" style="158" customWidth="1"/>
    <col min="244" max="244" width="6.109375" style="158" customWidth="1"/>
    <col min="245" max="245" width="8.88671875" style="158"/>
    <col min="246" max="246" width="9.109375" style="158" bestFit="1" customWidth="1"/>
    <col min="247" max="247" width="11.88671875" style="158" bestFit="1" customWidth="1"/>
    <col min="248" max="248" width="8.88671875" style="158"/>
    <col min="249" max="249" width="27.6640625" style="158" customWidth="1"/>
    <col min="250" max="497" width="8.88671875" style="158"/>
    <col min="498" max="498" width="7" style="158" customWidth="1"/>
    <col min="499" max="499" width="51.44140625" style="158" customWidth="1"/>
    <col min="500" max="500" width="6.109375" style="158" customWidth="1"/>
    <col min="501" max="501" width="8.88671875" style="158"/>
    <col min="502" max="502" width="9.109375" style="158" bestFit="1" customWidth="1"/>
    <col min="503" max="503" width="11.88671875" style="158" bestFit="1" customWidth="1"/>
    <col min="504" max="504" width="8.88671875" style="158"/>
    <col min="505" max="505" width="27.6640625" style="158" customWidth="1"/>
    <col min="506" max="753" width="8.88671875" style="158"/>
    <col min="754" max="754" width="7" style="158" customWidth="1"/>
    <col min="755" max="755" width="51.44140625" style="158" customWidth="1"/>
    <col min="756" max="756" width="6.109375" style="158" customWidth="1"/>
    <col min="757" max="757" width="8.88671875" style="158"/>
    <col min="758" max="758" width="9.109375" style="158" bestFit="1" customWidth="1"/>
    <col min="759" max="759" width="11.88671875" style="158" bestFit="1" customWidth="1"/>
    <col min="760" max="760" width="8.88671875" style="158"/>
    <col min="761" max="761" width="27.6640625" style="158" customWidth="1"/>
    <col min="762" max="1009" width="8.88671875" style="158"/>
    <col min="1010" max="1010" width="7" style="158" customWidth="1"/>
    <col min="1011" max="1011" width="51.44140625" style="158" customWidth="1"/>
    <col min="1012" max="1012" width="6.109375" style="158" customWidth="1"/>
    <col min="1013" max="1013" width="8.88671875" style="158"/>
    <col min="1014" max="1014" width="9.109375" style="158" bestFit="1" customWidth="1"/>
    <col min="1015" max="1015" width="11.88671875" style="158" bestFit="1" customWidth="1"/>
    <col min="1016" max="1016" width="8.88671875" style="158"/>
    <col min="1017" max="1017" width="27.6640625" style="158" customWidth="1"/>
    <col min="1018" max="1265" width="8.88671875" style="158"/>
    <col min="1266" max="1266" width="7" style="158" customWidth="1"/>
    <col min="1267" max="1267" width="51.44140625" style="158" customWidth="1"/>
    <col min="1268" max="1268" width="6.109375" style="158" customWidth="1"/>
    <col min="1269" max="1269" width="8.88671875" style="158"/>
    <col min="1270" max="1270" width="9.109375" style="158" bestFit="1" customWidth="1"/>
    <col min="1271" max="1271" width="11.88671875" style="158" bestFit="1" customWidth="1"/>
    <col min="1272" max="1272" width="8.88671875" style="158"/>
    <col min="1273" max="1273" width="27.6640625" style="158" customWidth="1"/>
    <col min="1274" max="1521" width="8.88671875" style="158"/>
    <col min="1522" max="1522" width="7" style="158" customWidth="1"/>
    <col min="1523" max="1523" width="51.44140625" style="158" customWidth="1"/>
    <col min="1524" max="1524" width="6.109375" style="158" customWidth="1"/>
    <col min="1525" max="1525" width="8.88671875" style="158"/>
    <col min="1526" max="1526" width="9.109375" style="158" bestFit="1" customWidth="1"/>
    <col min="1527" max="1527" width="11.88671875" style="158" bestFit="1" customWidth="1"/>
    <col min="1528" max="1528" width="8.88671875" style="158"/>
    <col min="1529" max="1529" width="27.6640625" style="158" customWidth="1"/>
    <col min="1530" max="1777" width="8.88671875" style="158"/>
    <col min="1778" max="1778" width="7" style="158" customWidth="1"/>
    <col min="1779" max="1779" width="51.44140625" style="158" customWidth="1"/>
    <col min="1780" max="1780" width="6.109375" style="158" customWidth="1"/>
    <col min="1781" max="1781" width="8.88671875" style="158"/>
    <col min="1782" max="1782" width="9.109375" style="158" bestFit="1" customWidth="1"/>
    <col min="1783" max="1783" width="11.88671875" style="158" bestFit="1" customWidth="1"/>
    <col min="1784" max="1784" width="8.88671875" style="158"/>
    <col min="1785" max="1785" width="27.6640625" style="158" customWidth="1"/>
    <col min="1786" max="2033" width="8.88671875" style="158"/>
    <col min="2034" max="2034" width="7" style="158" customWidth="1"/>
    <col min="2035" max="2035" width="51.44140625" style="158" customWidth="1"/>
    <col min="2036" max="2036" width="6.109375" style="158" customWidth="1"/>
    <col min="2037" max="2037" width="8.88671875" style="158"/>
    <col min="2038" max="2038" width="9.109375" style="158" bestFit="1" customWidth="1"/>
    <col min="2039" max="2039" width="11.88671875" style="158" bestFit="1" customWidth="1"/>
    <col min="2040" max="2040" width="8.88671875" style="158"/>
    <col min="2041" max="2041" width="27.6640625" style="158" customWidth="1"/>
    <col min="2042" max="2289" width="8.88671875" style="158"/>
    <col min="2290" max="2290" width="7" style="158" customWidth="1"/>
    <col min="2291" max="2291" width="51.44140625" style="158" customWidth="1"/>
    <col min="2292" max="2292" width="6.109375" style="158" customWidth="1"/>
    <col min="2293" max="2293" width="8.88671875" style="158"/>
    <col min="2294" max="2294" width="9.109375" style="158" bestFit="1" customWidth="1"/>
    <col min="2295" max="2295" width="11.88671875" style="158" bestFit="1" customWidth="1"/>
    <col min="2296" max="2296" width="8.88671875" style="158"/>
    <col min="2297" max="2297" width="27.6640625" style="158" customWidth="1"/>
    <col min="2298" max="2545" width="8.88671875" style="158"/>
    <col min="2546" max="2546" width="7" style="158" customWidth="1"/>
    <col min="2547" max="2547" width="51.44140625" style="158" customWidth="1"/>
    <col min="2548" max="2548" width="6.109375" style="158" customWidth="1"/>
    <col min="2549" max="2549" width="8.88671875" style="158"/>
    <col min="2550" max="2550" width="9.109375" style="158" bestFit="1" customWidth="1"/>
    <col min="2551" max="2551" width="11.88671875" style="158" bestFit="1" customWidth="1"/>
    <col min="2552" max="2552" width="8.88671875" style="158"/>
    <col min="2553" max="2553" width="27.6640625" style="158" customWidth="1"/>
    <col min="2554" max="2801" width="8.88671875" style="158"/>
    <col min="2802" max="2802" width="7" style="158" customWidth="1"/>
    <col min="2803" max="2803" width="51.44140625" style="158" customWidth="1"/>
    <col min="2804" max="2804" width="6.109375" style="158" customWidth="1"/>
    <col min="2805" max="2805" width="8.88671875" style="158"/>
    <col min="2806" max="2806" width="9.109375" style="158" bestFit="1" customWidth="1"/>
    <col min="2807" max="2807" width="11.88671875" style="158" bestFit="1" customWidth="1"/>
    <col min="2808" max="2808" width="8.88671875" style="158"/>
    <col min="2809" max="2809" width="27.6640625" style="158" customWidth="1"/>
    <col min="2810" max="3057" width="8.88671875" style="158"/>
    <col min="3058" max="3058" width="7" style="158" customWidth="1"/>
    <col min="3059" max="3059" width="51.44140625" style="158" customWidth="1"/>
    <col min="3060" max="3060" width="6.109375" style="158" customWidth="1"/>
    <col min="3061" max="3061" width="8.88671875" style="158"/>
    <col min="3062" max="3062" width="9.109375" style="158" bestFit="1" customWidth="1"/>
    <col min="3063" max="3063" width="11.88671875" style="158" bestFit="1" customWidth="1"/>
    <col min="3064" max="3064" width="8.88671875" style="158"/>
    <col min="3065" max="3065" width="27.6640625" style="158" customWidth="1"/>
    <col min="3066" max="3313" width="8.88671875" style="158"/>
    <col min="3314" max="3314" width="7" style="158" customWidth="1"/>
    <col min="3315" max="3315" width="51.44140625" style="158" customWidth="1"/>
    <col min="3316" max="3316" width="6.109375" style="158" customWidth="1"/>
    <col min="3317" max="3317" width="8.88671875" style="158"/>
    <col min="3318" max="3318" width="9.109375" style="158" bestFit="1" customWidth="1"/>
    <col min="3319" max="3319" width="11.88671875" style="158" bestFit="1" customWidth="1"/>
    <col min="3320" max="3320" width="8.88671875" style="158"/>
    <col min="3321" max="3321" width="27.6640625" style="158" customWidth="1"/>
    <col min="3322" max="3569" width="8.88671875" style="158"/>
    <col min="3570" max="3570" width="7" style="158" customWidth="1"/>
    <col min="3571" max="3571" width="51.44140625" style="158" customWidth="1"/>
    <col min="3572" max="3572" width="6.109375" style="158" customWidth="1"/>
    <col min="3573" max="3573" width="8.88671875" style="158"/>
    <col min="3574" max="3574" width="9.109375" style="158" bestFit="1" customWidth="1"/>
    <col min="3575" max="3575" width="11.88671875" style="158" bestFit="1" customWidth="1"/>
    <col min="3576" max="3576" width="8.88671875" style="158"/>
    <col min="3577" max="3577" width="27.6640625" style="158" customWidth="1"/>
    <col min="3578" max="3825" width="8.88671875" style="158"/>
    <col min="3826" max="3826" width="7" style="158" customWidth="1"/>
    <col min="3827" max="3827" width="51.44140625" style="158" customWidth="1"/>
    <col min="3828" max="3828" width="6.109375" style="158" customWidth="1"/>
    <col min="3829" max="3829" width="8.88671875" style="158"/>
    <col min="3830" max="3830" width="9.109375" style="158" bestFit="1" customWidth="1"/>
    <col min="3831" max="3831" width="11.88671875" style="158" bestFit="1" customWidth="1"/>
    <col min="3832" max="3832" width="8.88671875" style="158"/>
    <col min="3833" max="3833" width="27.6640625" style="158" customWidth="1"/>
    <col min="3834" max="4081" width="8.88671875" style="158"/>
    <col min="4082" max="4082" width="7" style="158" customWidth="1"/>
    <col min="4083" max="4083" width="51.44140625" style="158" customWidth="1"/>
    <col min="4084" max="4084" width="6.109375" style="158" customWidth="1"/>
    <col min="4085" max="4085" width="8.88671875" style="158"/>
    <col min="4086" max="4086" width="9.109375" style="158" bestFit="1" customWidth="1"/>
    <col min="4087" max="4087" width="11.88671875" style="158" bestFit="1" customWidth="1"/>
    <col min="4088" max="4088" width="8.88671875" style="158"/>
    <col min="4089" max="4089" width="27.6640625" style="158" customWidth="1"/>
    <col min="4090" max="4337" width="8.88671875" style="158"/>
    <col min="4338" max="4338" width="7" style="158" customWidth="1"/>
    <col min="4339" max="4339" width="51.44140625" style="158" customWidth="1"/>
    <col min="4340" max="4340" width="6.109375" style="158" customWidth="1"/>
    <col min="4341" max="4341" width="8.88671875" style="158"/>
    <col min="4342" max="4342" width="9.109375" style="158" bestFit="1" customWidth="1"/>
    <col min="4343" max="4343" width="11.88671875" style="158" bestFit="1" customWidth="1"/>
    <col min="4344" max="4344" width="8.88671875" style="158"/>
    <col min="4345" max="4345" width="27.6640625" style="158" customWidth="1"/>
    <col min="4346" max="4593" width="8.88671875" style="158"/>
    <col min="4594" max="4594" width="7" style="158" customWidth="1"/>
    <col min="4595" max="4595" width="51.44140625" style="158" customWidth="1"/>
    <col min="4596" max="4596" width="6.109375" style="158" customWidth="1"/>
    <col min="4597" max="4597" width="8.88671875" style="158"/>
    <col min="4598" max="4598" width="9.109375" style="158" bestFit="1" customWidth="1"/>
    <col min="4599" max="4599" width="11.88671875" style="158" bestFit="1" customWidth="1"/>
    <col min="4600" max="4600" width="8.88671875" style="158"/>
    <col min="4601" max="4601" width="27.6640625" style="158" customWidth="1"/>
    <col min="4602" max="4849" width="8.88671875" style="158"/>
    <col min="4850" max="4850" width="7" style="158" customWidth="1"/>
    <col min="4851" max="4851" width="51.44140625" style="158" customWidth="1"/>
    <col min="4852" max="4852" width="6.109375" style="158" customWidth="1"/>
    <col min="4853" max="4853" width="8.88671875" style="158"/>
    <col min="4854" max="4854" width="9.109375" style="158" bestFit="1" customWidth="1"/>
    <col min="4855" max="4855" width="11.88671875" style="158" bestFit="1" customWidth="1"/>
    <col min="4856" max="4856" width="8.88671875" style="158"/>
    <col min="4857" max="4857" width="27.6640625" style="158" customWidth="1"/>
    <col min="4858" max="5105" width="8.88671875" style="158"/>
    <col min="5106" max="5106" width="7" style="158" customWidth="1"/>
    <col min="5107" max="5107" width="51.44140625" style="158" customWidth="1"/>
    <col min="5108" max="5108" width="6.109375" style="158" customWidth="1"/>
    <col min="5109" max="5109" width="8.88671875" style="158"/>
    <col min="5110" max="5110" width="9.109375" style="158" bestFit="1" customWidth="1"/>
    <col min="5111" max="5111" width="11.88671875" style="158" bestFit="1" customWidth="1"/>
    <col min="5112" max="5112" width="8.88671875" style="158"/>
    <col min="5113" max="5113" width="27.6640625" style="158" customWidth="1"/>
    <col min="5114" max="5361" width="8.88671875" style="158"/>
    <col min="5362" max="5362" width="7" style="158" customWidth="1"/>
    <col min="5363" max="5363" width="51.44140625" style="158" customWidth="1"/>
    <col min="5364" max="5364" width="6.109375" style="158" customWidth="1"/>
    <col min="5365" max="5365" width="8.88671875" style="158"/>
    <col min="5366" max="5366" width="9.109375" style="158" bestFit="1" customWidth="1"/>
    <col min="5367" max="5367" width="11.88671875" style="158" bestFit="1" customWidth="1"/>
    <col min="5368" max="5368" width="8.88671875" style="158"/>
    <col min="5369" max="5369" width="27.6640625" style="158" customWidth="1"/>
    <col min="5370" max="5617" width="8.88671875" style="158"/>
    <col min="5618" max="5618" width="7" style="158" customWidth="1"/>
    <col min="5619" max="5619" width="51.44140625" style="158" customWidth="1"/>
    <col min="5620" max="5620" width="6.109375" style="158" customWidth="1"/>
    <col min="5621" max="5621" width="8.88671875" style="158"/>
    <col min="5622" max="5622" width="9.109375" style="158" bestFit="1" customWidth="1"/>
    <col min="5623" max="5623" width="11.88671875" style="158" bestFit="1" customWidth="1"/>
    <col min="5624" max="5624" width="8.88671875" style="158"/>
    <col min="5625" max="5625" width="27.6640625" style="158" customWidth="1"/>
    <col min="5626" max="5873" width="8.88671875" style="158"/>
    <col min="5874" max="5874" width="7" style="158" customWidth="1"/>
    <col min="5875" max="5875" width="51.44140625" style="158" customWidth="1"/>
    <col min="5876" max="5876" width="6.109375" style="158" customWidth="1"/>
    <col min="5877" max="5877" width="8.88671875" style="158"/>
    <col min="5878" max="5878" width="9.109375" style="158" bestFit="1" customWidth="1"/>
    <col min="5879" max="5879" width="11.88671875" style="158" bestFit="1" customWidth="1"/>
    <col min="5880" max="5880" width="8.88671875" style="158"/>
    <col min="5881" max="5881" width="27.6640625" style="158" customWidth="1"/>
    <col min="5882" max="6129" width="8.88671875" style="158"/>
    <col min="6130" max="6130" width="7" style="158" customWidth="1"/>
    <col min="6131" max="6131" width="51.44140625" style="158" customWidth="1"/>
    <col min="6132" max="6132" width="6.109375" style="158" customWidth="1"/>
    <col min="6133" max="6133" width="8.88671875" style="158"/>
    <col min="6134" max="6134" width="9.109375" style="158" bestFit="1" customWidth="1"/>
    <col min="6135" max="6135" width="11.88671875" style="158" bestFit="1" customWidth="1"/>
    <col min="6136" max="6136" width="8.88671875" style="158"/>
    <col min="6137" max="6137" width="27.6640625" style="158" customWidth="1"/>
    <col min="6138" max="6385" width="8.88671875" style="158"/>
    <col min="6386" max="6386" width="7" style="158" customWidth="1"/>
    <col min="6387" max="6387" width="51.44140625" style="158" customWidth="1"/>
    <col min="6388" max="6388" width="6.109375" style="158" customWidth="1"/>
    <col min="6389" max="6389" width="8.88671875" style="158"/>
    <col min="6390" max="6390" width="9.109375" style="158" bestFit="1" customWidth="1"/>
    <col min="6391" max="6391" width="11.88671875" style="158" bestFit="1" customWidth="1"/>
    <col min="6392" max="6392" width="8.88671875" style="158"/>
    <col min="6393" max="6393" width="27.6640625" style="158" customWidth="1"/>
    <col min="6394" max="6641" width="8.88671875" style="158"/>
    <col min="6642" max="6642" width="7" style="158" customWidth="1"/>
    <col min="6643" max="6643" width="51.44140625" style="158" customWidth="1"/>
    <col min="6644" max="6644" width="6.109375" style="158" customWidth="1"/>
    <col min="6645" max="6645" width="8.88671875" style="158"/>
    <col min="6646" max="6646" width="9.109375" style="158" bestFit="1" customWidth="1"/>
    <col min="6647" max="6647" width="11.88671875" style="158" bestFit="1" customWidth="1"/>
    <col min="6648" max="6648" width="8.88671875" style="158"/>
    <col min="6649" max="6649" width="27.6640625" style="158" customWidth="1"/>
    <col min="6650" max="6897" width="8.88671875" style="158"/>
    <col min="6898" max="6898" width="7" style="158" customWidth="1"/>
    <col min="6899" max="6899" width="51.44140625" style="158" customWidth="1"/>
    <col min="6900" max="6900" width="6.109375" style="158" customWidth="1"/>
    <col min="6901" max="6901" width="8.88671875" style="158"/>
    <col min="6902" max="6902" width="9.109375" style="158" bestFit="1" customWidth="1"/>
    <col min="6903" max="6903" width="11.88671875" style="158" bestFit="1" customWidth="1"/>
    <col min="6904" max="6904" width="8.88671875" style="158"/>
    <col min="6905" max="6905" width="27.6640625" style="158" customWidth="1"/>
    <col min="6906" max="7153" width="8.88671875" style="158"/>
    <col min="7154" max="7154" width="7" style="158" customWidth="1"/>
    <col min="7155" max="7155" width="51.44140625" style="158" customWidth="1"/>
    <col min="7156" max="7156" width="6.109375" style="158" customWidth="1"/>
    <col min="7157" max="7157" width="8.88671875" style="158"/>
    <col min="7158" max="7158" width="9.109375" style="158" bestFit="1" customWidth="1"/>
    <col min="7159" max="7159" width="11.88671875" style="158" bestFit="1" customWidth="1"/>
    <col min="7160" max="7160" width="8.88671875" style="158"/>
    <col min="7161" max="7161" width="27.6640625" style="158" customWidth="1"/>
    <col min="7162" max="7409" width="8.88671875" style="158"/>
    <col min="7410" max="7410" width="7" style="158" customWidth="1"/>
    <col min="7411" max="7411" width="51.44140625" style="158" customWidth="1"/>
    <col min="7412" max="7412" width="6.109375" style="158" customWidth="1"/>
    <col min="7413" max="7413" width="8.88671875" style="158"/>
    <col min="7414" max="7414" width="9.109375" style="158" bestFit="1" customWidth="1"/>
    <col min="7415" max="7415" width="11.88671875" style="158" bestFit="1" customWidth="1"/>
    <col min="7416" max="7416" width="8.88671875" style="158"/>
    <col min="7417" max="7417" width="27.6640625" style="158" customWidth="1"/>
    <col min="7418" max="7665" width="8.88671875" style="158"/>
    <col min="7666" max="7666" width="7" style="158" customWidth="1"/>
    <col min="7667" max="7667" width="51.44140625" style="158" customWidth="1"/>
    <col min="7668" max="7668" width="6.109375" style="158" customWidth="1"/>
    <col min="7669" max="7669" width="8.88671875" style="158"/>
    <col min="7670" max="7670" width="9.109375" style="158" bestFit="1" customWidth="1"/>
    <col min="7671" max="7671" width="11.88671875" style="158" bestFit="1" customWidth="1"/>
    <col min="7672" max="7672" width="8.88671875" style="158"/>
    <col min="7673" max="7673" width="27.6640625" style="158" customWidth="1"/>
    <col min="7674" max="7921" width="8.88671875" style="158"/>
    <col min="7922" max="7922" width="7" style="158" customWidth="1"/>
    <col min="7923" max="7923" width="51.44140625" style="158" customWidth="1"/>
    <col min="7924" max="7924" width="6.109375" style="158" customWidth="1"/>
    <col min="7925" max="7925" width="8.88671875" style="158"/>
    <col min="7926" max="7926" width="9.109375" style="158" bestFit="1" customWidth="1"/>
    <col min="7927" max="7927" width="11.88671875" style="158" bestFit="1" customWidth="1"/>
    <col min="7928" max="7928" width="8.88671875" style="158"/>
    <col min="7929" max="7929" width="27.6640625" style="158" customWidth="1"/>
    <col min="7930" max="8177" width="8.88671875" style="158"/>
    <col min="8178" max="8178" width="7" style="158" customWidth="1"/>
    <col min="8179" max="8179" width="51.44140625" style="158" customWidth="1"/>
    <col min="8180" max="8180" width="6.109375" style="158" customWidth="1"/>
    <col min="8181" max="8181" width="8.88671875" style="158"/>
    <col min="8182" max="8182" width="9.109375" style="158" bestFit="1" customWidth="1"/>
    <col min="8183" max="8183" width="11.88671875" style="158" bestFit="1" customWidth="1"/>
    <col min="8184" max="8184" width="8.88671875" style="158"/>
    <col min="8185" max="8185" width="27.6640625" style="158" customWidth="1"/>
    <col min="8186" max="8433" width="8.88671875" style="158"/>
    <col min="8434" max="8434" width="7" style="158" customWidth="1"/>
    <col min="8435" max="8435" width="51.44140625" style="158" customWidth="1"/>
    <col min="8436" max="8436" width="6.109375" style="158" customWidth="1"/>
    <col min="8437" max="8437" width="8.88671875" style="158"/>
    <col min="8438" max="8438" width="9.109375" style="158" bestFit="1" customWidth="1"/>
    <col min="8439" max="8439" width="11.88671875" style="158" bestFit="1" customWidth="1"/>
    <col min="8440" max="8440" width="8.88671875" style="158"/>
    <col min="8441" max="8441" width="27.6640625" style="158" customWidth="1"/>
    <col min="8442" max="8689" width="8.88671875" style="158"/>
    <col min="8690" max="8690" width="7" style="158" customWidth="1"/>
    <col min="8691" max="8691" width="51.44140625" style="158" customWidth="1"/>
    <col min="8692" max="8692" width="6.109375" style="158" customWidth="1"/>
    <col min="8693" max="8693" width="8.88671875" style="158"/>
    <col min="8694" max="8694" width="9.109375" style="158" bestFit="1" customWidth="1"/>
    <col min="8695" max="8695" width="11.88671875" style="158" bestFit="1" customWidth="1"/>
    <col min="8696" max="8696" width="8.88671875" style="158"/>
    <col min="8697" max="8697" width="27.6640625" style="158" customWidth="1"/>
    <col min="8698" max="8945" width="8.88671875" style="158"/>
    <col min="8946" max="8946" width="7" style="158" customWidth="1"/>
    <col min="8947" max="8947" width="51.44140625" style="158" customWidth="1"/>
    <col min="8948" max="8948" width="6.109375" style="158" customWidth="1"/>
    <col min="8949" max="8949" width="8.88671875" style="158"/>
    <col min="8950" max="8950" width="9.109375" style="158" bestFit="1" customWidth="1"/>
    <col min="8951" max="8951" width="11.88671875" style="158" bestFit="1" customWidth="1"/>
    <col min="8952" max="8952" width="8.88671875" style="158"/>
    <col min="8953" max="8953" width="27.6640625" style="158" customWidth="1"/>
    <col min="8954" max="9201" width="8.88671875" style="158"/>
    <col min="9202" max="9202" width="7" style="158" customWidth="1"/>
    <col min="9203" max="9203" width="51.44140625" style="158" customWidth="1"/>
    <col min="9204" max="9204" width="6.109375" style="158" customWidth="1"/>
    <col min="9205" max="9205" width="8.88671875" style="158"/>
    <col min="9206" max="9206" width="9.109375" style="158" bestFit="1" customWidth="1"/>
    <col min="9207" max="9207" width="11.88671875" style="158" bestFit="1" customWidth="1"/>
    <col min="9208" max="9208" width="8.88671875" style="158"/>
    <col min="9209" max="9209" width="27.6640625" style="158" customWidth="1"/>
    <col min="9210" max="9457" width="8.88671875" style="158"/>
    <col min="9458" max="9458" width="7" style="158" customWidth="1"/>
    <col min="9459" max="9459" width="51.44140625" style="158" customWidth="1"/>
    <col min="9460" max="9460" width="6.109375" style="158" customWidth="1"/>
    <col min="9461" max="9461" width="8.88671875" style="158"/>
    <col min="9462" max="9462" width="9.109375" style="158" bestFit="1" customWidth="1"/>
    <col min="9463" max="9463" width="11.88671875" style="158" bestFit="1" customWidth="1"/>
    <col min="9464" max="9464" width="8.88671875" style="158"/>
    <col min="9465" max="9465" width="27.6640625" style="158" customWidth="1"/>
    <col min="9466" max="9713" width="8.88671875" style="158"/>
    <col min="9714" max="9714" width="7" style="158" customWidth="1"/>
    <col min="9715" max="9715" width="51.44140625" style="158" customWidth="1"/>
    <col min="9716" max="9716" width="6.109375" style="158" customWidth="1"/>
    <col min="9717" max="9717" width="8.88671875" style="158"/>
    <col min="9718" max="9718" width="9.109375" style="158" bestFit="1" customWidth="1"/>
    <col min="9719" max="9719" width="11.88671875" style="158" bestFit="1" customWidth="1"/>
    <col min="9720" max="9720" width="8.88671875" style="158"/>
    <col min="9721" max="9721" width="27.6640625" style="158" customWidth="1"/>
    <col min="9722" max="9969" width="8.88671875" style="158"/>
    <col min="9970" max="9970" width="7" style="158" customWidth="1"/>
    <col min="9971" max="9971" width="51.44140625" style="158" customWidth="1"/>
    <col min="9972" max="9972" width="6.109375" style="158" customWidth="1"/>
    <col min="9973" max="9973" width="8.88671875" style="158"/>
    <col min="9974" max="9974" width="9.109375" style="158" bestFit="1" customWidth="1"/>
    <col min="9975" max="9975" width="11.88671875" style="158" bestFit="1" customWidth="1"/>
    <col min="9976" max="9976" width="8.88671875" style="158"/>
    <col min="9977" max="9977" width="27.6640625" style="158" customWidth="1"/>
    <col min="9978" max="10225" width="8.88671875" style="158"/>
    <col min="10226" max="10226" width="7" style="158" customWidth="1"/>
    <col min="10227" max="10227" width="51.44140625" style="158" customWidth="1"/>
    <col min="10228" max="10228" width="6.109375" style="158" customWidth="1"/>
    <col min="10229" max="10229" width="8.88671875" style="158"/>
    <col min="10230" max="10230" width="9.109375" style="158" bestFit="1" customWidth="1"/>
    <col min="10231" max="10231" width="11.88671875" style="158" bestFit="1" customWidth="1"/>
    <col min="10232" max="10232" width="8.88671875" style="158"/>
    <col min="10233" max="10233" width="27.6640625" style="158" customWidth="1"/>
    <col min="10234" max="10481" width="8.88671875" style="158"/>
    <col min="10482" max="10482" width="7" style="158" customWidth="1"/>
    <col min="10483" max="10483" width="51.44140625" style="158" customWidth="1"/>
    <col min="10484" max="10484" width="6.109375" style="158" customWidth="1"/>
    <col min="10485" max="10485" width="8.88671875" style="158"/>
    <col min="10486" max="10486" width="9.109375" style="158" bestFit="1" customWidth="1"/>
    <col min="10487" max="10487" width="11.88671875" style="158" bestFit="1" customWidth="1"/>
    <col min="10488" max="10488" width="8.88671875" style="158"/>
    <col min="10489" max="10489" width="27.6640625" style="158" customWidth="1"/>
    <col min="10490" max="10737" width="8.88671875" style="158"/>
    <col min="10738" max="10738" width="7" style="158" customWidth="1"/>
    <col min="10739" max="10739" width="51.44140625" style="158" customWidth="1"/>
    <col min="10740" max="10740" width="6.109375" style="158" customWidth="1"/>
    <col min="10741" max="10741" width="8.88671875" style="158"/>
    <col min="10742" max="10742" width="9.109375" style="158" bestFit="1" customWidth="1"/>
    <col min="10743" max="10743" width="11.88671875" style="158" bestFit="1" customWidth="1"/>
    <col min="10744" max="10744" width="8.88671875" style="158"/>
    <col min="10745" max="10745" width="27.6640625" style="158" customWidth="1"/>
    <col min="10746" max="10993" width="8.88671875" style="158"/>
    <col min="10994" max="10994" width="7" style="158" customWidth="1"/>
    <col min="10995" max="10995" width="51.44140625" style="158" customWidth="1"/>
    <col min="10996" max="10996" width="6.109375" style="158" customWidth="1"/>
    <col min="10997" max="10997" width="8.88671875" style="158"/>
    <col min="10998" max="10998" width="9.109375" style="158" bestFit="1" customWidth="1"/>
    <col min="10999" max="10999" width="11.88671875" style="158" bestFit="1" customWidth="1"/>
    <col min="11000" max="11000" width="8.88671875" style="158"/>
    <col min="11001" max="11001" width="27.6640625" style="158" customWidth="1"/>
    <col min="11002" max="11249" width="8.88671875" style="158"/>
    <col min="11250" max="11250" width="7" style="158" customWidth="1"/>
    <col min="11251" max="11251" width="51.44140625" style="158" customWidth="1"/>
    <col min="11252" max="11252" width="6.109375" style="158" customWidth="1"/>
    <col min="11253" max="11253" width="8.88671875" style="158"/>
    <col min="11254" max="11254" width="9.109375" style="158" bestFit="1" customWidth="1"/>
    <col min="11255" max="11255" width="11.88671875" style="158" bestFit="1" customWidth="1"/>
    <col min="11256" max="11256" width="8.88671875" style="158"/>
    <col min="11257" max="11257" width="27.6640625" style="158" customWidth="1"/>
    <col min="11258" max="11505" width="8.88671875" style="158"/>
    <col min="11506" max="11506" width="7" style="158" customWidth="1"/>
    <col min="11507" max="11507" width="51.44140625" style="158" customWidth="1"/>
    <col min="11508" max="11508" width="6.109375" style="158" customWidth="1"/>
    <col min="11509" max="11509" width="8.88671875" style="158"/>
    <col min="11510" max="11510" width="9.109375" style="158" bestFit="1" customWidth="1"/>
    <col min="11511" max="11511" width="11.88671875" style="158" bestFit="1" customWidth="1"/>
    <col min="11512" max="11512" width="8.88671875" style="158"/>
    <col min="11513" max="11513" width="27.6640625" style="158" customWidth="1"/>
    <col min="11514" max="11761" width="8.88671875" style="158"/>
    <col min="11762" max="11762" width="7" style="158" customWidth="1"/>
    <col min="11763" max="11763" width="51.44140625" style="158" customWidth="1"/>
    <col min="11764" max="11764" width="6.109375" style="158" customWidth="1"/>
    <col min="11765" max="11765" width="8.88671875" style="158"/>
    <col min="11766" max="11766" width="9.109375" style="158" bestFit="1" customWidth="1"/>
    <col min="11767" max="11767" width="11.88671875" style="158" bestFit="1" customWidth="1"/>
    <col min="11768" max="11768" width="8.88671875" style="158"/>
    <col min="11769" max="11769" width="27.6640625" style="158" customWidth="1"/>
    <col min="11770" max="12017" width="8.88671875" style="158"/>
    <col min="12018" max="12018" width="7" style="158" customWidth="1"/>
    <col min="12019" max="12019" width="51.44140625" style="158" customWidth="1"/>
    <col min="12020" max="12020" width="6.109375" style="158" customWidth="1"/>
    <col min="12021" max="12021" width="8.88671875" style="158"/>
    <col min="12022" max="12022" width="9.109375" style="158" bestFit="1" customWidth="1"/>
    <col min="12023" max="12023" width="11.88671875" style="158" bestFit="1" customWidth="1"/>
    <col min="12024" max="12024" width="8.88671875" style="158"/>
    <col min="12025" max="12025" width="27.6640625" style="158" customWidth="1"/>
    <col min="12026" max="12273" width="8.88671875" style="158"/>
    <col min="12274" max="12274" width="7" style="158" customWidth="1"/>
    <col min="12275" max="12275" width="51.44140625" style="158" customWidth="1"/>
    <col min="12276" max="12276" width="6.109375" style="158" customWidth="1"/>
    <col min="12277" max="12277" width="8.88671875" style="158"/>
    <col min="12278" max="12278" width="9.109375" style="158" bestFit="1" customWidth="1"/>
    <col min="12279" max="12279" width="11.88671875" style="158" bestFit="1" customWidth="1"/>
    <col min="12280" max="12280" width="8.88671875" style="158"/>
    <col min="12281" max="12281" width="27.6640625" style="158" customWidth="1"/>
    <col min="12282" max="12529" width="8.88671875" style="158"/>
    <col min="12530" max="12530" width="7" style="158" customWidth="1"/>
    <col min="12531" max="12531" width="51.44140625" style="158" customWidth="1"/>
    <col min="12532" max="12532" width="6.109375" style="158" customWidth="1"/>
    <col min="12533" max="12533" width="8.88671875" style="158"/>
    <col min="12534" max="12534" width="9.109375" style="158" bestFit="1" customWidth="1"/>
    <col min="12535" max="12535" width="11.88671875" style="158" bestFit="1" customWidth="1"/>
    <col min="12536" max="12536" width="8.88671875" style="158"/>
    <col min="12537" max="12537" width="27.6640625" style="158" customWidth="1"/>
    <col min="12538" max="12785" width="8.88671875" style="158"/>
    <col min="12786" max="12786" width="7" style="158" customWidth="1"/>
    <col min="12787" max="12787" width="51.44140625" style="158" customWidth="1"/>
    <col min="12788" max="12788" width="6.109375" style="158" customWidth="1"/>
    <col min="12789" max="12789" width="8.88671875" style="158"/>
    <col min="12790" max="12790" width="9.109375" style="158" bestFit="1" customWidth="1"/>
    <col min="12791" max="12791" width="11.88671875" style="158" bestFit="1" customWidth="1"/>
    <col min="12792" max="12792" width="8.88671875" style="158"/>
    <col min="12793" max="12793" width="27.6640625" style="158" customWidth="1"/>
    <col min="12794" max="13041" width="8.88671875" style="158"/>
    <col min="13042" max="13042" width="7" style="158" customWidth="1"/>
    <col min="13043" max="13043" width="51.44140625" style="158" customWidth="1"/>
    <col min="13044" max="13044" width="6.109375" style="158" customWidth="1"/>
    <col min="13045" max="13045" width="8.88671875" style="158"/>
    <col min="13046" max="13046" width="9.109375" style="158" bestFit="1" customWidth="1"/>
    <col min="13047" max="13047" width="11.88671875" style="158" bestFit="1" customWidth="1"/>
    <col min="13048" max="13048" width="8.88671875" style="158"/>
    <col min="13049" max="13049" width="27.6640625" style="158" customWidth="1"/>
    <col min="13050" max="13297" width="8.88671875" style="158"/>
    <col min="13298" max="13298" width="7" style="158" customWidth="1"/>
    <col min="13299" max="13299" width="51.44140625" style="158" customWidth="1"/>
    <col min="13300" max="13300" width="6.109375" style="158" customWidth="1"/>
    <col min="13301" max="13301" width="8.88671875" style="158"/>
    <col min="13302" max="13302" width="9.109375" style="158" bestFit="1" customWidth="1"/>
    <col min="13303" max="13303" width="11.88671875" style="158" bestFit="1" customWidth="1"/>
    <col min="13304" max="13304" width="8.88671875" style="158"/>
    <col min="13305" max="13305" width="27.6640625" style="158" customWidth="1"/>
    <col min="13306" max="13553" width="8.88671875" style="158"/>
    <col min="13554" max="13554" width="7" style="158" customWidth="1"/>
    <col min="13555" max="13555" width="51.44140625" style="158" customWidth="1"/>
    <col min="13556" max="13556" width="6.109375" style="158" customWidth="1"/>
    <col min="13557" max="13557" width="8.88671875" style="158"/>
    <col min="13558" max="13558" width="9.109375" style="158" bestFit="1" customWidth="1"/>
    <col min="13559" max="13559" width="11.88671875" style="158" bestFit="1" customWidth="1"/>
    <col min="13560" max="13560" width="8.88671875" style="158"/>
    <col min="13561" max="13561" width="27.6640625" style="158" customWidth="1"/>
    <col min="13562" max="13809" width="8.88671875" style="158"/>
    <col min="13810" max="13810" width="7" style="158" customWidth="1"/>
    <col min="13811" max="13811" width="51.44140625" style="158" customWidth="1"/>
    <col min="13812" max="13812" width="6.109375" style="158" customWidth="1"/>
    <col min="13813" max="13813" width="8.88671875" style="158"/>
    <col min="13814" max="13814" width="9.109375" style="158" bestFit="1" customWidth="1"/>
    <col min="13815" max="13815" width="11.88671875" style="158" bestFit="1" customWidth="1"/>
    <col min="13816" max="13816" width="8.88671875" style="158"/>
    <col min="13817" max="13817" width="27.6640625" style="158" customWidth="1"/>
    <col min="13818" max="14065" width="8.88671875" style="158"/>
    <col min="14066" max="14066" width="7" style="158" customWidth="1"/>
    <col min="14067" max="14067" width="51.44140625" style="158" customWidth="1"/>
    <col min="14068" max="14068" width="6.109375" style="158" customWidth="1"/>
    <col min="14069" max="14069" width="8.88671875" style="158"/>
    <col min="14070" max="14070" width="9.109375" style="158" bestFit="1" customWidth="1"/>
    <col min="14071" max="14071" width="11.88671875" style="158" bestFit="1" customWidth="1"/>
    <col min="14072" max="14072" width="8.88671875" style="158"/>
    <col min="14073" max="14073" width="27.6640625" style="158" customWidth="1"/>
    <col min="14074" max="14321" width="8.88671875" style="158"/>
    <col min="14322" max="14322" width="7" style="158" customWidth="1"/>
    <col min="14323" max="14323" width="51.44140625" style="158" customWidth="1"/>
    <col min="14324" max="14324" width="6.109375" style="158" customWidth="1"/>
    <col min="14325" max="14325" width="8.88671875" style="158"/>
    <col min="14326" max="14326" width="9.109375" style="158" bestFit="1" customWidth="1"/>
    <col min="14327" max="14327" width="11.88671875" style="158" bestFit="1" customWidth="1"/>
    <col min="14328" max="14328" width="8.88671875" style="158"/>
    <col min="14329" max="14329" width="27.6640625" style="158" customWidth="1"/>
    <col min="14330" max="14577" width="8.88671875" style="158"/>
    <col min="14578" max="14578" width="7" style="158" customWidth="1"/>
    <col min="14579" max="14579" width="51.44140625" style="158" customWidth="1"/>
    <col min="14580" max="14580" width="6.109375" style="158" customWidth="1"/>
    <col min="14581" max="14581" width="8.88671875" style="158"/>
    <col min="14582" max="14582" width="9.109375" style="158" bestFit="1" customWidth="1"/>
    <col min="14583" max="14583" width="11.88671875" style="158" bestFit="1" customWidth="1"/>
    <col min="14584" max="14584" width="8.88671875" style="158"/>
    <col min="14585" max="14585" width="27.6640625" style="158" customWidth="1"/>
    <col min="14586" max="14833" width="8.88671875" style="158"/>
    <col min="14834" max="14834" width="7" style="158" customWidth="1"/>
    <col min="14835" max="14835" width="51.44140625" style="158" customWidth="1"/>
    <col min="14836" max="14836" width="6.109375" style="158" customWidth="1"/>
    <col min="14837" max="14837" width="8.88671875" style="158"/>
    <col min="14838" max="14838" width="9.109375" style="158" bestFit="1" customWidth="1"/>
    <col min="14839" max="14839" width="11.88671875" style="158" bestFit="1" customWidth="1"/>
    <col min="14840" max="14840" width="8.88671875" style="158"/>
    <col min="14841" max="14841" width="27.6640625" style="158" customWidth="1"/>
    <col min="14842" max="15089" width="8.88671875" style="158"/>
    <col min="15090" max="15090" width="7" style="158" customWidth="1"/>
    <col min="15091" max="15091" width="51.44140625" style="158" customWidth="1"/>
    <col min="15092" max="15092" width="6.109375" style="158" customWidth="1"/>
    <col min="15093" max="15093" width="8.88671875" style="158"/>
    <col min="15094" max="15094" width="9.109375" style="158" bestFit="1" customWidth="1"/>
    <col min="15095" max="15095" width="11.88671875" style="158" bestFit="1" customWidth="1"/>
    <col min="15096" max="15096" width="8.88671875" style="158"/>
    <col min="15097" max="15097" width="27.6640625" style="158" customWidth="1"/>
    <col min="15098" max="15345" width="8.88671875" style="158"/>
    <col min="15346" max="15346" width="7" style="158" customWidth="1"/>
    <col min="15347" max="15347" width="51.44140625" style="158" customWidth="1"/>
    <col min="15348" max="15348" width="6.109375" style="158" customWidth="1"/>
    <col min="15349" max="15349" width="8.88671875" style="158"/>
    <col min="15350" max="15350" width="9.109375" style="158" bestFit="1" customWidth="1"/>
    <col min="15351" max="15351" width="11.88671875" style="158" bestFit="1" customWidth="1"/>
    <col min="15352" max="15352" width="8.88671875" style="158"/>
    <col min="15353" max="15353" width="27.6640625" style="158" customWidth="1"/>
    <col min="15354" max="15601" width="8.88671875" style="158"/>
    <col min="15602" max="15602" width="7" style="158" customWidth="1"/>
    <col min="15603" max="15603" width="51.44140625" style="158" customWidth="1"/>
    <col min="15604" max="15604" width="6.109375" style="158" customWidth="1"/>
    <col min="15605" max="15605" width="8.88671875" style="158"/>
    <col min="15606" max="15606" width="9.109375" style="158" bestFit="1" customWidth="1"/>
    <col min="15607" max="15607" width="11.88671875" style="158" bestFit="1" customWidth="1"/>
    <col min="15608" max="15608" width="8.88671875" style="158"/>
    <col min="15609" max="15609" width="27.6640625" style="158" customWidth="1"/>
    <col min="15610" max="15857" width="8.88671875" style="158"/>
    <col min="15858" max="15858" width="7" style="158" customWidth="1"/>
    <col min="15859" max="15859" width="51.44140625" style="158" customWidth="1"/>
    <col min="15860" max="15860" width="6.109375" style="158" customWidth="1"/>
    <col min="15861" max="15861" width="8.88671875" style="158"/>
    <col min="15862" max="15862" width="9.109375" style="158" bestFit="1" customWidth="1"/>
    <col min="15863" max="15863" width="11.88671875" style="158" bestFit="1" customWidth="1"/>
    <col min="15864" max="15864" width="8.88671875" style="158"/>
    <col min="15865" max="15865" width="27.6640625" style="158" customWidth="1"/>
    <col min="15866" max="16113" width="8.88671875" style="158"/>
    <col min="16114" max="16114" width="7" style="158" customWidth="1"/>
    <col min="16115" max="16115" width="51.44140625" style="158" customWidth="1"/>
    <col min="16116" max="16116" width="6.109375" style="158" customWidth="1"/>
    <col min="16117" max="16117" width="8.88671875" style="158"/>
    <col min="16118" max="16118" width="9.109375" style="158" bestFit="1" customWidth="1"/>
    <col min="16119" max="16119" width="11.88671875" style="158" bestFit="1" customWidth="1"/>
    <col min="16120" max="16120" width="8.88671875" style="158"/>
    <col min="16121" max="16121" width="27.6640625" style="158" customWidth="1"/>
    <col min="16122" max="16384" width="8.88671875" style="158"/>
  </cols>
  <sheetData>
    <row r="1" spans="1:6" s="108" customFormat="1">
      <c r="A1" s="397"/>
      <c r="B1" s="430"/>
      <c r="C1" s="492"/>
      <c r="D1" s="520"/>
      <c r="E1" s="106"/>
      <c r="F1" s="107"/>
    </row>
    <row r="2" spans="1:6" s="108" customFormat="1">
      <c r="A2" s="398"/>
      <c r="B2" s="431" t="s">
        <v>85</v>
      </c>
      <c r="C2" s="493"/>
      <c r="D2" s="521"/>
      <c r="E2" s="109"/>
      <c r="F2" s="107"/>
    </row>
    <row r="3" spans="1:6" s="108" customFormat="1">
      <c r="A3" s="398"/>
      <c r="B3" s="432"/>
      <c r="C3" s="493"/>
      <c r="D3" s="521"/>
      <c r="E3" s="109"/>
      <c r="F3" s="107"/>
    </row>
    <row r="4" spans="1:6" s="108" customFormat="1" ht="13.5" customHeight="1">
      <c r="A4" s="399" t="s">
        <v>63</v>
      </c>
      <c r="B4" s="433" t="s">
        <v>274</v>
      </c>
      <c r="C4" s="493"/>
      <c r="D4" s="521"/>
      <c r="E4" s="109"/>
      <c r="F4" s="110">
        <f>F90</f>
        <v>0</v>
      </c>
    </row>
    <row r="5" spans="1:6" s="112" customFormat="1">
      <c r="A5" s="399" t="s">
        <v>82</v>
      </c>
      <c r="B5" s="433" t="s">
        <v>2</v>
      </c>
      <c r="C5" s="494"/>
      <c r="D5" s="522"/>
      <c r="E5" s="111"/>
      <c r="F5" s="110">
        <f>F124</f>
        <v>0</v>
      </c>
    </row>
    <row r="6" spans="1:6" s="112" customFormat="1" ht="13.5" customHeight="1">
      <c r="A6" s="399" t="s">
        <v>83</v>
      </c>
      <c r="B6" s="434" t="s">
        <v>3</v>
      </c>
      <c r="C6" s="494"/>
      <c r="D6" s="522"/>
      <c r="E6" s="111"/>
      <c r="F6" s="110">
        <f>F174</f>
        <v>0</v>
      </c>
    </row>
    <row r="7" spans="1:6" s="112" customFormat="1" ht="14.25" customHeight="1">
      <c r="A7" s="399" t="s">
        <v>269</v>
      </c>
      <c r="B7" s="433" t="s">
        <v>4</v>
      </c>
      <c r="C7" s="494"/>
      <c r="D7" s="522"/>
      <c r="E7" s="111"/>
      <c r="F7" s="110">
        <f>F229</f>
        <v>0</v>
      </c>
    </row>
    <row r="8" spans="1:6" s="112" customFormat="1" ht="13.95" customHeight="1">
      <c r="A8" s="399" t="s">
        <v>90</v>
      </c>
      <c r="B8" s="434" t="s">
        <v>5</v>
      </c>
      <c r="C8" s="494"/>
      <c r="D8" s="522"/>
      <c r="E8" s="111"/>
      <c r="F8" s="110">
        <f>F272</f>
        <v>0</v>
      </c>
    </row>
    <row r="9" spans="1:6" s="112" customFormat="1" ht="13.2" customHeight="1">
      <c r="A9" s="399" t="s">
        <v>6</v>
      </c>
      <c r="B9" s="434" t="s">
        <v>117</v>
      </c>
      <c r="C9" s="494"/>
      <c r="D9" s="522"/>
      <c r="E9" s="111"/>
      <c r="F9" s="110">
        <f>F311</f>
        <v>0</v>
      </c>
    </row>
    <row r="10" spans="1:6" s="112" customFormat="1" ht="12.75" customHeight="1">
      <c r="A10" s="399" t="s">
        <v>116</v>
      </c>
      <c r="B10" s="434" t="s">
        <v>119</v>
      </c>
      <c r="C10" s="494"/>
      <c r="D10" s="522"/>
      <c r="E10" s="111"/>
      <c r="F10" s="110">
        <f>F368</f>
        <v>0</v>
      </c>
    </row>
    <row r="11" spans="1:6" s="112" customFormat="1" ht="12.75" customHeight="1">
      <c r="A11" s="399" t="s">
        <v>118</v>
      </c>
      <c r="B11" s="434" t="s">
        <v>434</v>
      </c>
      <c r="C11" s="494"/>
      <c r="D11" s="522"/>
      <c r="E11" s="111"/>
      <c r="F11" s="110">
        <f>F404</f>
        <v>0</v>
      </c>
    </row>
    <row r="12" spans="1:6" s="112" customFormat="1">
      <c r="A12" s="400"/>
      <c r="B12" s="435" t="s">
        <v>7</v>
      </c>
      <c r="C12" s="495"/>
      <c r="D12" s="523"/>
      <c r="E12" s="113"/>
      <c r="F12" s="114">
        <f>SUM(F4:F10)</f>
        <v>0</v>
      </c>
    </row>
    <row r="13" spans="1:6" s="112" customFormat="1">
      <c r="A13" s="399"/>
      <c r="B13" s="434"/>
      <c r="C13" s="494"/>
      <c r="D13" s="522"/>
      <c r="E13" s="111"/>
      <c r="F13" s="110"/>
    </row>
    <row r="14" spans="1:6" s="108" customFormat="1" ht="13.8" thickBot="1">
      <c r="A14" s="401"/>
      <c r="B14" s="436" t="s">
        <v>62</v>
      </c>
      <c r="C14" s="496"/>
      <c r="D14" s="524"/>
      <c r="E14" s="115"/>
      <c r="F14" s="116">
        <f>F12*0.05</f>
        <v>0</v>
      </c>
    </row>
    <row r="15" spans="1:6" s="108" customFormat="1">
      <c r="A15" s="399"/>
      <c r="B15" s="433" t="s">
        <v>0</v>
      </c>
      <c r="C15" s="494"/>
      <c r="D15" s="522"/>
      <c r="E15" s="111"/>
      <c r="F15" s="110">
        <f>SUM(F14,F12)</f>
        <v>0</v>
      </c>
    </row>
    <row r="16" spans="1:6" s="108" customFormat="1" ht="13.8" thickBot="1">
      <c r="A16" s="399"/>
      <c r="B16" s="433" t="s">
        <v>59</v>
      </c>
      <c r="C16" s="494"/>
      <c r="D16" s="522"/>
      <c r="E16" s="111"/>
      <c r="F16" s="110">
        <f>F15*0.22</f>
        <v>0</v>
      </c>
    </row>
    <row r="17" spans="1:6" s="108" customFormat="1" ht="13.8" thickBot="1">
      <c r="A17" s="402"/>
      <c r="B17" s="437" t="s">
        <v>1</v>
      </c>
      <c r="C17" s="497"/>
      <c r="D17" s="525"/>
      <c r="E17" s="117"/>
      <c r="F17" s="118">
        <f>SUM(F15:F16)</f>
        <v>0</v>
      </c>
    </row>
    <row r="18" spans="1:6" s="120" customFormat="1">
      <c r="A18" s="221"/>
      <c r="B18" s="438"/>
      <c r="C18" s="226"/>
      <c r="D18" s="222"/>
      <c r="E18" s="119"/>
      <c r="F18" s="110"/>
    </row>
    <row r="19" spans="1:6" s="123" customFormat="1">
      <c r="A19" s="403"/>
      <c r="B19" s="439" t="s">
        <v>8</v>
      </c>
      <c r="C19" s="413"/>
      <c r="D19" s="526"/>
      <c r="E19" s="122"/>
      <c r="F19" s="110"/>
    </row>
    <row r="20" spans="1:6" s="123" customFormat="1" ht="40.799999999999997">
      <c r="A20" s="404" t="s">
        <v>9</v>
      </c>
      <c r="B20" s="440" t="s">
        <v>10</v>
      </c>
      <c r="C20" s="413"/>
      <c r="D20" s="526"/>
      <c r="E20" s="122"/>
      <c r="F20" s="110"/>
    </row>
    <row r="21" spans="1:6" s="123" customFormat="1" ht="30.6">
      <c r="A21" s="404" t="s">
        <v>9</v>
      </c>
      <c r="B21" s="440" t="s">
        <v>11</v>
      </c>
      <c r="C21" s="413"/>
      <c r="D21" s="526"/>
      <c r="E21" s="122"/>
      <c r="F21" s="110"/>
    </row>
    <row r="22" spans="1:6" s="123" customFormat="1" ht="30.6">
      <c r="A22" s="404" t="s">
        <v>9</v>
      </c>
      <c r="B22" s="440" t="s">
        <v>12</v>
      </c>
      <c r="C22" s="413"/>
      <c r="D22" s="526"/>
      <c r="E22" s="122"/>
      <c r="F22" s="110"/>
    </row>
    <row r="23" spans="1:6" s="123" customFormat="1">
      <c r="A23" s="403"/>
      <c r="B23" s="441" t="s">
        <v>13</v>
      </c>
      <c r="C23" s="413"/>
      <c r="D23" s="526"/>
      <c r="E23" s="122"/>
      <c r="F23" s="110"/>
    </row>
    <row r="24" spans="1:6" s="123" customFormat="1">
      <c r="A24" s="404" t="s">
        <v>9</v>
      </c>
      <c r="B24" s="442" t="s">
        <v>104</v>
      </c>
      <c r="C24" s="413"/>
      <c r="D24" s="526"/>
      <c r="E24" s="122"/>
      <c r="F24" s="110"/>
    </row>
    <row r="25" spans="1:6" s="123" customFormat="1">
      <c r="A25" s="404"/>
      <c r="B25" s="442" t="s">
        <v>105</v>
      </c>
      <c r="C25" s="413"/>
      <c r="D25" s="526"/>
      <c r="E25" s="122"/>
      <c r="F25" s="110"/>
    </row>
    <row r="26" spans="1:6" s="123" customFormat="1">
      <c r="A26" s="404"/>
      <c r="B26" s="442" t="s">
        <v>106</v>
      </c>
      <c r="C26" s="413"/>
      <c r="D26" s="526"/>
      <c r="E26" s="122"/>
      <c r="F26" s="110"/>
    </row>
    <row r="27" spans="1:6" s="123" customFormat="1">
      <c r="A27" s="404"/>
      <c r="B27" s="442" t="s">
        <v>14</v>
      </c>
      <c r="C27" s="413"/>
      <c r="D27" s="526"/>
      <c r="E27" s="122"/>
      <c r="F27" s="110"/>
    </row>
    <row r="28" spans="1:6" s="123" customFormat="1" ht="30.6">
      <c r="A28" s="404" t="s">
        <v>9</v>
      </c>
      <c r="B28" s="443" t="s">
        <v>15</v>
      </c>
      <c r="C28" s="413"/>
      <c r="D28" s="526"/>
      <c r="E28" s="122"/>
      <c r="F28" s="110"/>
    </row>
    <row r="29" spans="1:6" s="123" customFormat="1">
      <c r="A29" s="403"/>
      <c r="B29" s="441" t="s">
        <v>16</v>
      </c>
      <c r="C29" s="413"/>
      <c r="D29" s="526"/>
      <c r="E29" s="122"/>
      <c r="F29" s="110"/>
    </row>
    <row r="30" spans="1:6" s="123" customFormat="1">
      <c r="A30" s="403" t="s">
        <v>9</v>
      </c>
      <c r="B30" s="299" t="s">
        <v>74</v>
      </c>
      <c r="C30" s="413"/>
      <c r="D30" s="526"/>
      <c r="E30" s="122"/>
      <c r="F30" s="110"/>
    </row>
    <row r="31" spans="1:6" s="123" customFormat="1">
      <c r="A31" s="403" t="s">
        <v>9</v>
      </c>
      <c r="B31" s="442" t="s">
        <v>107</v>
      </c>
      <c r="C31" s="413"/>
      <c r="D31" s="526"/>
      <c r="E31" s="122"/>
      <c r="F31" s="110"/>
    </row>
    <row r="32" spans="1:6" s="123" customFormat="1">
      <c r="A32" s="403" t="s">
        <v>9</v>
      </c>
      <c r="B32" s="442" t="s">
        <v>108</v>
      </c>
      <c r="C32" s="413"/>
      <c r="D32" s="526"/>
      <c r="E32" s="122"/>
      <c r="F32" s="110"/>
    </row>
    <row r="33" spans="1:6" s="123" customFormat="1">
      <c r="A33" s="403"/>
      <c r="B33" s="442" t="s">
        <v>109</v>
      </c>
      <c r="C33" s="413"/>
      <c r="D33" s="526"/>
      <c r="E33" s="122"/>
      <c r="F33" s="110"/>
    </row>
    <row r="34" spans="1:6" s="123" customFormat="1">
      <c r="A34" s="403" t="s">
        <v>9</v>
      </c>
      <c r="B34" s="442" t="s">
        <v>17</v>
      </c>
      <c r="C34" s="413"/>
      <c r="D34" s="526"/>
      <c r="E34" s="122"/>
      <c r="F34" s="110"/>
    </row>
    <row r="35" spans="1:6" s="123" customFormat="1">
      <c r="A35" s="403" t="s">
        <v>9</v>
      </c>
      <c r="B35" s="442" t="s">
        <v>110</v>
      </c>
      <c r="C35" s="413"/>
      <c r="D35" s="526"/>
      <c r="E35" s="122"/>
      <c r="F35" s="110"/>
    </row>
    <row r="36" spans="1:6" s="123" customFormat="1">
      <c r="A36" s="403"/>
      <c r="B36" s="442" t="s">
        <v>111</v>
      </c>
      <c r="C36" s="413"/>
      <c r="D36" s="526"/>
      <c r="E36" s="122"/>
      <c r="F36" s="110"/>
    </row>
    <row r="37" spans="1:6" s="123" customFormat="1">
      <c r="A37" s="403" t="s">
        <v>9</v>
      </c>
      <c r="B37" s="442" t="s">
        <v>112</v>
      </c>
      <c r="C37" s="413"/>
      <c r="D37" s="526"/>
      <c r="E37" s="122"/>
      <c r="F37" s="110"/>
    </row>
    <row r="38" spans="1:6" s="123" customFormat="1">
      <c r="A38" s="403" t="s">
        <v>9</v>
      </c>
      <c r="B38" s="442" t="s">
        <v>113</v>
      </c>
      <c r="C38" s="413"/>
      <c r="D38" s="526"/>
      <c r="E38" s="122"/>
      <c r="F38" s="110"/>
    </row>
    <row r="39" spans="1:6" s="123" customFormat="1">
      <c r="A39" s="403"/>
      <c r="B39" s="442" t="s">
        <v>114</v>
      </c>
      <c r="C39" s="413"/>
      <c r="D39" s="526"/>
      <c r="E39" s="122"/>
      <c r="F39" s="110"/>
    </row>
    <row r="40" spans="1:6" s="123" customFormat="1">
      <c r="A40" s="403" t="s">
        <v>9</v>
      </c>
      <c r="B40" s="442" t="s">
        <v>483</v>
      </c>
      <c r="C40" s="413"/>
      <c r="D40" s="526"/>
      <c r="E40" s="122"/>
      <c r="F40" s="110"/>
    </row>
    <row r="41" spans="1:6" s="123" customFormat="1">
      <c r="A41" s="403" t="s">
        <v>9</v>
      </c>
      <c r="B41" s="442" t="s">
        <v>18</v>
      </c>
      <c r="C41" s="413"/>
      <c r="D41" s="526"/>
      <c r="E41" s="122"/>
      <c r="F41" s="110"/>
    </row>
    <row r="42" spans="1:6" s="123" customFormat="1">
      <c r="A42" s="403"/>
      <c r="B42" s="442" t="s">
        <v>19</v>
      </c>
      <c r="C42" s="413"/>
      <c r="D42" s="526"/>
      <c r="E42" s="122"/>
      <c r="F42" s="110"/>
    </row>
    <row r="43" spans="1:6" s="123" customFormat="1">
      <c r="A43" s="403" t="s">
        <v>9</v>
      </c>
      <c r="B43" s="442" t="s">
        <v>115</v>
      </c>
      <c r="C43" s="413"/>
      <c r="D43" s="526"/>
      <c r="E43" s="122"/>
      <c r="F43" s="110"/>
    </row>
    <row r="44" spans="1:6" s="123" customFormat="1">
      <c r="A44" s="403" t="s">
        <v>9</v>
      </c>
      <c r="B44" s="442" t="s">
        <v>20</v>
      </c>
      <c r="C44" s="413"/>
      <c r="D44" s="526"/>
      <c r="E44" s="122"/>
      <c r="F44" s="110"/>
    </row>
    <row r="45" spans="1:6" s="123" customFormat="1">
      <c r="A45" s="403" t="s">
        <v>9</v>
      </c>
      <c r="B45" s="442" t="s">
        <v>21</v>
      </c>
      <c r="C45" s="413"/>
      <c r="D45" s="526"/>
      <c r="E45" s="122"/>
      <c r="F45" s="110"/>
    </row>
    <row r="46" spans="1:6" s="123" customFormat="1">
      <c r="A46" s="403" t="s">
        <v>9</v>
      </c>
      <c r="B46" s="442" t="s">
        <v>195</v>
      </c>
      <c r="C46" s="413"/>
      <c r="D46" s="526"/>
      <c r="E46" s="122"/>
      <c r="F46" s="110"/>
    </row>
    <row r="47" spans="1:6" s="123" customFormat="1">
      <c r="A47" s="403" t="s">
        <v>9</v>
      </c>
      <c r="B47" s="442" t="s">
        <v>22</v>
      </c>
      <c r="C47" s="413"/>
      <c r="D47" s="526"/>
      <c r="E47" s="122"/>
      <c r="F47" s="110"/>
    </row>
    <row r="48" spans="1:6" s="123" customFormat="1">
      <c r="A48" s="403"/>
      <c r="B48" s="442" t="s">
        <v>23</v>
      </c>
      <c r="C48" s="413"/>
      <c r="D48" s="526"/>
      <c r="E48" s="122"/>
      <c r="F48" s="110"/>
    </row>
    <row r="49" spans="1:6" s="123" customFormat="1">
      <c r="A49" s="403" t="s">
        <v>9</v>
      </c>
      <c r="B49" s="442" t="s">
        <v>24</v>
      </c>
      <c r="C49" s="413"/>
      <c r="D49" s="526"/>
      <c r="E49" s="122"/>
      <c r="F49" s="110"/>
    </row>
    <row r="50" spans="1:6" s="123" customFormat="1">
      <c r="A50" s="403"/>
      <c r="B50" s="442"/>
      <c r="C50" s="413"/>
      <c r="D50" s="526"/>
      <c r="E50" s="122"/>
      <c r="F50" s="110"/>
    </row>
    <row r="51" spans="1:6" s="123" customFormat="1">
      <c r="A51" s="403"/>
      <c r="B51" s="442"/>
      <c r="C51" s="413"/>
      <c r="D51" s="526"/>
      <c r="E51" s="122"/>
      <c r="F51" s="110"/>
    </row>
    <row r="52" spans="1:6" s="123" customFormat="1">
      <c r="A52" s="403"/>
      <c r="B52" s="442"/>
      <c r="C52" s="413"/>
      <c r="D52" s="526"/>
      <c r="E52" s="122"/>
      <c r="F52" s="110"/>
    </row>
    <row r="53" spans="1:6" s="125" customFormat="1">
      <c r="A53" s="405"/>
      <c r="B53" s="444"/>
      <c r="C53" s="498"/>
      <c r="D53" s="527"/>
      <c r="E53" s="119"/>
      <c r="F53" s="110"/>
    </row>
    <row r="54" spans="1:6" s="125" customFormat="1" ht="13.8">
      <c r="A54" s="406"/>
      <c r="B54" s="206" t="s">
        <v>97</v>
      </c>
      <c r="C54" s="499"/>
      <c r="D54" s="528"/>
      <c r="E54" s="126"/>
      <c r="F54" s="110"/>
    </row>
    <row r="55" spans="1:6" s="125" customFormat="1" ht="13.8">
      <c r="A55" s="406"/>
      <c r="B55" s="206" t="s">
        <v>98</v>
      </c>
      <c r="C55" s="499"/>
      <c r="D55" s="528"/>
      <c r="E55" s="126"/>
      <c r="F55" s="110"/>
    </row>
    <row r="56" spans="1:6" s="125" customFormat="1">
      <c r="A56" s="405"/>
      <c r="B56" s="444"/>
      <c r="C56" s="498"/>
      <c r="D56" s="527"/>
      <c r="E56" s="119"/>
      <c r="F56" s="110"/>
    </row>
    <row r="57" spans="1:6" s="120" customFormat="1">
      <c r="A57" s="407"/>
      <c r="B57" s="445" t="s">
        <v>96</v>
      </c>
      <c r="C57" s="500"/>
      <c r="D57" s="222"/>
      <c r="E57" s="119"/>
      <c r="F57" s="110"/>
    </row>
    <row r="58" spans="1:6" s="125" customFormat="1">
      <c r="A58" s="405"/>
      <c r="B58" s="446"/>
      <c r="C58" s="498"/>
      <c r="D58" s="520"/>
      <c r="E58" s="106"/>
      <c r="F58" s="107"/>
    </row>
    <row r="59" spans="1:6" s="125" customFormat="1">
      <c r="A59" s="405"/>
      <c r="B59" s="447" t="s">
        <v>79</v>
      </c>
      <c r="C59" s="498"/>
      <c r="D59" s="520"/>
      <c r="E59" s="106"/>
      <c r="F59" s="107"/>
    </row>
    <row r="60" spans="1:6" s="125" customFormat="1">
      <c r="A60" s="405"/>
      <c r="B60" s="446"/>
      <c r="C60" s="498"/>
      <c r="D60" s="520"/>
      <c r="E60" s="106"/>
      <c r="F60" s="107"/>
    </row>
    <row r="61" spans="1:6" s="120" customFormat="1" ht="30.6">
      <c r="A61" s="219"/>
      <c r="B61" s="220" t="s">
        <v>182</v>
      </c>
      <c r="C61" s="221"/>
      <c r="D61" s="222"/>
      <c r="E61" s="119"/>
      <c r="F61" s="110"/>
    </row>
    <row r="62" spans="1:6" s="125" customFormat="1">
      <c r="A62" s="405"/>
      <c r="B62" s="446"/>
      <c r="C62" s="498"/>
      <c r="D62" s="520"/>
      <c r="E62" s="106"/>
      <c r="F62" s="107"/>
    </row>
    <row r="63" spans="1:6" s="123" customFormat="1" ht="36.75" customHeight="1">
      <c r="A63" s="405"/>
      <c r="B63" s="448" t="s">
        <v>91</v>
      </c>
      <c r="C63" s="498"/>
      <c r="D63" s="520"/>
      <c r="E63" s="106"/>
      <c r="F63" s="107"/>
    </row>
    <row r="64" spans="1:6" s="125" customFormat="1">
      <c r="A64" s="405"/>
      <c r="B64" s="446"/>
      <c r="C64" s="498"/>
      <c r="D64" s="520"/>
      <c r="E64" s="106"/>
      <c r="F64" s="107"/>
    </row>
    <row r="65" spans="1:6" s="129" customFormat="1" ht="13.5" customHeight="1">
      <c r="A65" s="316" t="s">
        <v>25</v>
      </c>
      <c r="B65" s="449" t="s">
        <v>270</v>
      </c>
      <c r="C65" s="501"/>
      <c r="D65" s="223"/>
      <c r="E65" s="22"/>
      <c r="F65" s="128"/>
    </row>
    <row r="66" spans="1:6" s="129" customFormat="1" ht="57" customHeight="1">
      <c r="A66" s="316"/>
      <c r="B66" s="450" t="s">
        <v>271</v>
      </c>
      <c r="C66" s="502" t="s">
        <v>535</v>
      </c>
      <c r="D66" s="529">
        <v>1</v>
      </c>
      <c r="E66" s="19"/>
      <c r="F66" s="130">
        <f>D66*E66</f>
        <v>0</v>
      </c>
    </row>
    <row r="67" spans="1:6" s="129" customFormat="1" ht="26.4">
      <c r="A67" s="316"/>
      <c r="B67" s="451" t="s">
        <v>485</v>
      </c>
      <c r="C67" s="501"/>
      <c r="D67" s="223"/>
      <c r="E67" s="22"/>
      <c r="F67" s="128"/>
    </row>
    <row r="68" spans="1:6" s="129" customFormat="1" ht="26.4">
      <c r="A68" s="316"/>
      <c r="B68" s="451" t="s">
        <v>484</v>
      </c>
      <c r="C68" s="501"/>
      <c r="D68" s="223"/>
      <c r="E68" s="22"/>
      <c r="F68" s="128"/>
    </row>
    <row r="69" spans="1:6" s="129" customFormat="1" ht="13.8">
      <c r="A69" s="316"/>
      <c r="B69" s="240"/>
      <c r="C69" s="501"/>
      <c r="D69" s="223"/>
      <c r="E69" s="22"/>
      <c r="F69" s="128"/>
    </row>
    <row r="70" spans="1:6" s="129" customFormat="1" ht="13.5" customHeight="1">
      <c r="A70" s="316" t="s">
        <v>26</v>
      </c>
      <c r="B70" s="449" t="s">
        <v>272</v>
      </c>
      <c r="C70" s="501"/>
      <c r="D70" s="223"/>
      <c r="E70" s="22"/>
      <c r="F70" s="128"/>
    </row>
    <row r="71" spans="1:6" s="129" customFormat="1" ht="40.950000000000003" customHeight="1">
      <c r="A71" s="316"/>
      <c r="B71" s="452" t="s">
        <v>273</v>
      </c>
      <c r="C71" s="502" t="s">
        <v>93</v>
      </c>
      <c r="D71" s="529">
        <v>1</v>
      </c>
      <c r="E71" s="19"/>
      <c r="F71" s="130">
        <f>D71*E71</f>
        <v>0</v>
      </c>
    </row>
    <row r="72" spans="1:6" s="129" customFormat="1" ht="13.8">
      <c r="A72" s="316"/>
      <c r="B72" s="240"/>
      <c r="C72" s="501"/>
      <c r="D72" s="223"/>
      <c r="E72" s="22"/>
      <c r="F72" s="128"/>
    </row>
    <row r="73" spans="1:6" s="129" customFormat="1" ht="38.4" customHeight="1">
      <c r="A73" s="316" t="s">
        <v>27</v>
      </c>
      <c r="B73" s="453" t="s">
        <v>406</v>
      </c>
      <c r="C73" s="502" t="s">
        <v>93</v>
      </c>
      <c r="D73" s="529">
        <v>1</v>
      </c>
      <c r="E73" s="19"/>
      <c r="F73" s="130">
        <f>D73*E73</f>
        <v>0</v>
      </c>
    </row>
    <row r="74" spans="1:6" s="129" customFormat="1" ht="13.8">
      <c r="A74" s="316"/>
      <c r="B74" s="240"/>
      <c r="C74" s="501"/>
      <c r="D74" s="223"/>
      <c r="E74" s="22"/>
      <c r="F74" s="128"/>
    </row>
    <row r="75" spans="1:6" s="125" customFormat="1">
      <c r="A75" s="236" t="s">
        <v>28</v>
      </c>
      <c r="B75" s="449" t="s">
        <v>92</v>
      </c>
      <c r="C75" s="503"/>
      <c r="D75" s="464"/>
      <c r="E75" s="77"/>
      <c r="F75" s="131"/>
    </row>
    <row r="76" spans="1:6" s="125" customFormat="1" ht="52.8">
      <c r="A76" s="236"/>
      <c r="B76" s="452" t="s">
        <v>407</v>
      </c>
      <c r="C76" s="502" t="s">
        <v>93</v>
      </c>
      <c r="D76" s="529">
        <v>1</v>
      </c>
      <c r="E76" s="19"/>
      <c r="F76" s="130">
        <f>D76*E76</f>
        <v>0</v>
      </c>
    </row>
    <row r="77" spans="1:6" s="125" customFormat="1">
      <c r="A77" s="236"/>
      <c r="B77" s="452" t="s">
        <v>486</v>
      </c>
      <c r="C77" s="502"/>
      <c r="D77" s="529"/>
      <c r="E77" s="19"/>
      <c r="F77" s="130"/>
    </row>
    <row r="78" spans="1:6" s="125" customFormat="1">
      <c r="A78" s="405"/>
      <c r="B78" s="446"/>
      <c r="C78" s="498"/>
      <c r="D78" s="520"/>
      <c r="E78" s="106"/>
      <c r="F78" s="107"/>
    </row>
    <row r="79" spans="1:6" s="128" customFormat="1">
      <c r="A79" s="316" t="s">
        <v>29</v>
      </c>
      <c r="B79" s="454" t="s">
        <v>275</v>
      </c>
      <c r="C79" s="503" t="s">
        <v>57</v>
      </c>
      <c r="D79" s="223">
        <v>8</v>
      </c>
      <c r="E79" s="22"/>
      <c r="F79" s="132">
        <f>D79*E79</f>
        <v>0</v>
      </c>
    </row>
    <row r="80" spans="1:6" s="128" customFormat="1" ht="52.8">
      <c r="A80" s="316"/>
      <c r="B80" s="454" t="s">
        <v>412</v>
      </c>
      <c r="C80" s="236"/>
      <c r="D80" s="316"/>
      <c r="E80" s="127"/>
    </row>
    <row r="81" spans="1:6" s="128" customFormat="1">
      <c r="A81" s="316"/>
      <c r="B81" s="454"/>
      <c r="C81" s="504"/>
      <c r="D81" s="223"/>
      <c r="E81" s="22"/>
    </row>
    <row r="82" spans="1:6" s="128" customFormat="1">
      <c r="A82" s="316" t="s">
        <v>30</v>
      </c>
      <c r="B82" s="454" t="s">
        <v>413</v>
      </c>
      <c r="C82" s="503" t="s">
        <v>297</v>
      </c>
      <c r="D82" s="223">
        <v>37</v>
      </c>
      <c r="E82" s="22"/>
      <c r="F82" s="132">
        <f>D82*E82</f>
        <v>0</v>
      </c>
    </row>
    <row r="83" spans="1:6" s="128" customFormat="1" ht="39.6">
      <c r="A83" s="316"/>
      <c r="B83" s="454" t="s">
        <v>414</v>
      </c>
      <c r="C83" s="236"/>
      <c r="D83" s="316"/>
      <c r="E83" s="127"/>
    </row>
    <row r="84" spans="1:6" s="128" customFormat="1">
      <c r="A84" s="316"/>
      <c r="B84" s="454"/>
      <c r="C84" s="504"/>
      <c r="D84" s="223"/>
      <c r="E84" s="22"/>
    </row>
    <row r="85" spans="1:6" s="128" customFormat="1" ht="26.4">
      <c r="A85" s="316" t="s">
        <v>31</v>
      </c>
      <c r="B85" s="454" t="s">
        <v>436</v>
      </c>
      <c r="C85" s="503" t="s">
        <v>297</v>
      </c>
      <c r="D85" s="223">
        <v>22</v>
      </c>
      <c r="E85" s="22"/>
      <c r="F85" s="132">
        <f>D85*E85</f>
        <v>0</v>
      </c>
    </row>
    <row r="86" spans="1:6" s="128" customFormat="1">
      <c r="A86" s="316"/>
      <c r="B86" s="454"/>
      <c r="C86" s="503"/>
      <c r="D86" s="223"/>
      <c r="E86" s="22"/>
      <c r="F86" s="132"/>
    </row>
    <row r="87" spans="1:6" s="128" customFormat="1" ht="26.4">
      <c r="A87" s="316" t="s">
        <v>32</v>
      </c>
      <c r="B87" s="454" t="s">
        <v>435</v>
      </c>
      <c r="C87" s="503" t="s">
        <v>57</v>
      </c>
      <c r="D87" s="223">
        <v>40</v>
      </c>
      <c r="E87" s="22"/>
      <c r="F87" s="132">
        <f>D87*E87</f>
        <v>0</v>
      </c>
    </row>
    <row r="88" spans="1:6" s="128" customFormat="1">
      <c r="A88" s="316"/>
      <c r="B88" s="454"/>
      <c r="C88" s="503"/>
      <c r="D88" s="223"/>
      <c r="E88" s="22"/>
      <c r="F88" s="132"/>
    </row>
    <row r="89" spans="1:6" s="125" customFormat="1">
      <c r="A89" s="405"/>
      <c r="B89" s="446"/>
      <c r="C89" s="498"/>
      <c r="D89" s="530"/>
      <c r="E89" s="106"/>
      <c r="F89" s="107"/>
    </row>
    <row r="90" spans="1:6" s="125" customFormat="1">
      <c r="A90" s="408"/>
      <c r="B90" s="455" t="s">
        <v>69</v>
      </c>
      <c r="C90" s="505"/>
      <c r="D90" s="531"/>
      <c r="E90" s="135"/>
      <c r="F90" s="136">
        <f>SUM(F57:F89)</f>
        <v>0</v>
      </c>
    </row>
    <row r="91" spans="1:6" s="125" customFormat="1">
      <c r="A91" s="405"/>
      <c r="B91" s="446"/>
      <c r="C91" s="498"/>
      <c r="D91" s="520"/>
      <c r="E91" s="106"/>
      <c r="F91" s="107"/>
    </row>
    <row r="92" spans="1:6" s="123" customFormat="1">
      <c r="A92" s="409"/>
      <c r="B92" s="456" t="s">
        <v>64</v>
      </c>
      <c r="C92" s="413"/>
      <c r="D92" s="532"/>
      <c r="E92" s="121"/>
      <c r="F92" s="107"/>
    </row>
    <row r="93" spans="1:6" s="123" customFormat="1">
      <c r="A93" s="409"/>
      <c r="B93" s="456"/>
      <c r="C93" s="413"/>
      <c r="D93" s="532"/>
      <c r="E93" s="121"/>
      <c r="F93" s="107"/>
    </row>
    <row r="94" spans="1:6" s="123" customFormat="1">
      <c r="A94" s="409" t="s">
        <v>58</v>
      </c>
      <c r="B94" s="457" t="s">
        <v>65</v>
      </c>
      <c r="C94" s="413"/>
      <c r="D94" s="532"/>
      <c r="E94" s="121"/>
      <c r="F94" s="107"/>
    </row>
    <row r="95" spans="1:6" s="123" customFormat="1" ht="10.199999999999999" customHeight="1">
      <c r="A95" s="409" t="s">
        <v>58</v>
      </c>
      <c r="B95" s="457" t="s">
        <v>94</v>
      </c>
      <c r="C95" s="413"/>
      <c r="D95" s="532"/>
      <c r="E95" s="121"/>
      <c r="F95" s="107"/>
    </row>
    <row r="96" spans="1:6" s="123" customFormat="1">
      <c r="A96" s="410"/>
      <c r="B96" s="458" t="s">
        <v>95</v>
      </c>
      <c r="C96" s="413"/>
      <c r="D96" s="532"/>
      <c r="E96" s="121"/>
      <c r="F96" s="107"/>
    </row>
    <row r="97" spans="1:6" s="108" customFormat="1">
      <c r="A97" s="405"/>
      <c r="B97" s="446"/>
      <c r="C97" s="498"/>
      <c r="D97" s="520"/>
      <c r="E97" s="106"/>
      <c r="F97" s="107"/>
    </row>
    <row r="98" spans="1:6" s="125" customFormat="1">
      <c r="A98" s="221"/>
      <c r="B98" s="459" t="s">
        <v>78</v>
      </c>
      <c r="C98" s="226"/>
      <c r="D98" s="222"/>
      <c r="E98" s="119"/>
      <c r="F98" s="110"/>
    </row>
    <row r="99" spans="1:6" s="125" customFormat="1">
      <c r="A99" s="397"/>
      <c r="B99" s="460"/>
      <c r="C99" s="492"/>
      <c r="D99" s="520"/>
      <c r="E99" s="106"/>
      <c r="F99" s="110"/>
    </row>
    <row r="100" spans="1:6" s="120" customFormat="1" ht="30.6">
      <c r="A100" s="219"/>
      <c r="B100" s="220" t="s">
        <v>182</v>
      </c>
      <c r="C100" s="221"/>
      <c r="D100" s="222"/>
      <c r="E100" s="119"/>
      <c r="F100" s="110"/>
    </row>
    <row r="101" spans="1:6" s="125" customFormat="1">
      <c r="A101" s="397"/>
      <c r="B101" s="460"/>
      <c r="C101" s="492"/>
      <c r="D101" s="520"/>
      <c r="E101" s="106"/>
      <c r="F101" s="110"/>
    </row>
    <row r="102" spans="1:6" s="125" customFormat="1" ht="20.399999999999999">
      <c r="A102" s="411"/>
      <c r="B102" s="461" t="s">
        <v>283</v>
      </c>
      <c r="C102" s="418"/>
      <c r="D102" s="533"/>
      <c r="E102" s="138"/>
      <c r="F102" s="110"/>
    </row>
    <row r="103" spans="1:6" s="125" customFormat="1">
      <c r="A103" s="411"/>
      <c r="B103" s="462"/>
      <c r="C103" s="418"/>
      <c r="D103" s="533"/>
      <c r="E103" s="138"/>
      <c r="F103" s="110"/>
    </row>
    <row r="104" spans="1:6" s="125" customFormat="1" ht="27" customHeight="1">
      <c r="A104" s="411"/>
      <c r="B104" s="461" t="s">
        <v>284</v>
      </c>
      <c r="C104" s="418"/>
      <c r="D104" s="533"/>
      <c r="E104" s="138"/>
      <c r="F104" s="110"/>
    </row>
    <row r="105" spans="1:6" s="125" customFormat="1" ht="13.2" customHeight="1">
      <c r="A105" s="411"/>
      <c r="B105" s="461"/>
      <c r="C105" s="418"/>
      <c r="D105" s="533"/>
      <c r="E105" s="138"/>
      <c r="F105" s="110"/>
    </row>
    <row r="106" spans="1:6" s="129" customFormat="1" ht="39.6">
      <c r="A106" s="316" t="s">
        <v>25</v>
      </c>
      <c r="B106" s="454" t="s">
        <v>417</v>
      </c>
      <c r="C106" s="503" t="s">
        <v>277</v>
      </c>
      <c r="D106" s="223">
        <v>18</v>
      </c>
      <c r="E106" s="22"/>
      <c r="F106" s="22">
        <f>D106*E106</f>
        <v>0</v>
      </c>
    </row>
    <row r="107" spans="1:6" s="129" customFormat="1" ht="13.8">
      <c r="A107" s="316"/>
      <c r="B107" s="240"/>
      <c r="C107" s="503"/>
      <c r="D107" s="223"/>
      <c r="E107" s="22"/>
      <c r="F107" s="22"/>
    </row>
    <row r="108" spans="1:6" s="129" customFormat="1" ht="26.4">
      <c r="A108" s="316" t="s">
        <v>26</v>
      </c>
      <c r="B108" s="240" t="s">
        <v>408</v>
      </c>
      <c r="C108" s="503" t="s">
        <v>277</v>
      </c>
      <c r="D108" s="223">
        <v>50</v>
      </c>
      <c r="E108" s="22"/>
      <c r="F108" s="22">
        <f>D108*E108</f>
        <v>0</v>
      </c>
    </row>
    <row r="109" spans="1:6" s="125" customFormat="1" ht="55.8" customHeight="1">
      <c r="A109" s="397"/>
      <c r="B109" s="463" t="s">
        <v>280</v>
      </c>
      <c r="C109" s="397"/>
      <c r="D109" s="534"/>
      <c r="E109" s="106"/>
      <c r="F109" s="107"/>
    </row>
    <row r="110" spans="1:6" s="129" customFormat="1" ht="13.8">
      <c r="A110" s="316"/>
      <c r="B110" s="240" t="s">
        <v>276</v>
      </c>
      <c r="C110" s="236"/>
      <c r="D110" s="223"/>
      <c r="E110" s="22"/>
      <c r="F110" s="128"/>
    </row>
    <row r="111" spans="1:6" s="129" customFormat="1" ht="13.8">
      <c r="A111" s="316"/>
      <c r="B111" s="240" t="s">
        <v>278</v>
      </c>
      <c r="C111" s="236"/>
      <c r="D111" s="223"/>
      <c r="E111" s="22"/>
      <c r="F111" s="128"/>
    </row>
    <row r="112" spans="1:6" s="129" customFormat="1" ht="13.8">
      <c r="A112" s="316"/>
      <c r="B112" s="464"/>
      <c r="C112" s="236"/>
      <c r="D112" s="223"/>
      <c r="E112" s="22"/>
      <c r="F112" s="128"/>
    </row>
    <row r="113" spans="1:6" s="129" customFormat="1" ht="72" customHeight="1">
      <c r="A113" s="316" t="s">
        <v>27</v>
      </c>
      <c r="B113" s="240" t="s">
        <v>409</v>
      </c>
      <c r="C113" s="503" t="s">
        <v>279</v>
      </c>
      <c r="D113" s="223">
        <v>30</v>
      </c>
      <c r="E113" s="22"/>
      <c r="F113" s="22">
        <f>D113*E113</f>
        <v>0</v>
      </c>
    </row>
    <row r="114" spans="1:6" s="125" customFormat="1" ht="15.6" customHeight="1">
      <c r="A114" s="411"/>
      <c r="B114" s="465"/>
      <c r="C114" s="418"/>
      <c r="D114" s="533"/>
      <c r="E114" s="138"/>
      <c r="F114" s="110"/>
    </row>
    <row r="115" spans="1:6" s="125" customFormat="1" ht="69" customHeight="1">
      <c r="A115" s="397" t="s">
        <v>28</v>
      </c>
      <c r="B115" s="466" t="s">
        <v>487</v>
      </c>
      <c r="C115" s="397" t="s">
        <v>285</v>
      </c>
      <c r="D115" s="534">
        <v>130</v>
      </c>
      <c r="E115" s="106"/>
      <c r="F115" s="107">
        <f t="shared" ref="F115" si="0">E115*D115</f>
        <v>0</v>
      </c>
    </row>
    <row r="116" spans="1:6" s="125" customFormat="1">
      <c r="A116" s="397"/>
      <c r="B116" s="466"/>
      <c r="C116" s="397"/>
      <c r="D116" s="534"/>
      <c r="E116" s="106"/>
      <c r="F116" s="107"/>
    </row>
    <row r="117" spans="1:6" s="125" customFormat="1">
      <c r="A117" s="236" t="s">
        <v>29</v>
      </c>
      <c r="B117" s="467" t="s">
        <v>281</v>
      </c>
      <c r="C117" s="506"/>
      <c r="D117" s="529"/>
      <c r="E117" s="22"/>
      <c r="F117" s="139"/>
    </row>
    <row r="118" spans="1:6" s="123" customFormat="1" ht="78.75" customHeight="1">
      <c r="A118" s="397"/>
      <c r="B118" s="466" t="s">
        <v>410</v>
      </c>
      <c r="C118" s="397" t="s">
        <v>286</v>
      </c>
      <c r="D118" s="534">
        <v>32</v>
      </c>
      <c r="E118" s="106"/>
      <c r="F118" s="107">
        <f>E118*D118</f>
        <v>0</v>
      </c>
    </row>
    <row r="119" spans="1:6" s="123" customFormat="1">
      <c r="A119" s="397"/>
      <c r="B119" s="468"/>
      <c r="C119" s="397"/>
      <c r="D119" s="534"/>
      <c r="E119" s="106"/>
      <c r="F119" s="107"/>
    </row>
    <row r="120" spans="1:6" s="123" customFormat="1" ht="81.599999999999994" customHeight="1">
      <c r="A120" s="397" t="s">
        <v>30</v>
      </c>
      <c r="B120" s="466" t="s">
        <v>200</v>
      </c>
      <c r="C120" s="397" t="s">
        <v>286</v>
      </c>
      <c r="D120" s="534">
        <v>8</v>
      </c>
      <c r="E120" s="106"/>
      <c r="F120" s="107">
        <f>E120*D120</f>
        <v>0</v>
      </c>
    </row>
    <row r="121" spans="1:6" s="123" customFormat="1" ht="11.4" customHeight="1">
      <c r="A121" s="397"/>
      <c r="B121" s="466"/>
      <c r="C121" s="397"/>
      <c r="D121" s="534"/>
      <c r="E121" s="106"/>
      <c r="F121" s="107"/>
    </row>
    <row r="122" spans="1:6" s="125" customFormat="1">
      <c r="A122" s="397"/>
      <c r="B122" s="454" t="s">
        <v>418</v>
      </c>
      <c r="C122" s="397"/>
      <c r="D122" s="534"/>
      <c r="E122" s="106"/>
      <c r="F122" s="107"/>
    </row>
    <row r="123" spans="1:6" s="125" customFormat="1">
      <c r="A123" s="397"/>
      <c r="B123" s="468"/>
      <c r="C123" s="492"/>
      <c r="D123" s="520"/>
      <c r="E123" s="106"/>
      <c r="F123" s="110"/>
    </row>
    <row r="124" spans="1:6" s="125" customFormat="1">
      <c r="A124" s="408"/>
      <c r="B124" s="455" t="s">
        <v>68</v>
      </c>
      <c r="C124" s="505"/>
      <c r="D124" s="535"/>
      <c r="E124" s="135"/>
      <c r="F124" s="136">
        <f>SUM(F96:F120)</f>
        <v>0</v>
      </c>
    </row>
    <row r="125" spans="1:6" s="125" customFormat="1">
      <c r="A125" s="221"/>
      <c r="B125" s="469"/>
      <c r="C125" s="507"/>
      <c r="D125" s="222"/>
      <c r="E125" s="119"/>
      <c r="F125" s="110"/>
    </row>
    <row r="126" spans="1:6" s="123" customFormat="1">
      <c r="A126" s="310"/>
      <c r="B126" s="456" t="s">
        <v>34</v>
      </c>
      <c r="C126" s="508"/>
      <c r="D126" s="311"/>
      <c r="E126" s="122"/>
      <c r="F126" s="110"/>
    </row>
    <row r="127" spans="1:6" s="123" customFormat="1">
      <c r="A127" s="310"/>
      <c r="B127" s="456" t="s">
        <v>35</v>
      </c>
      <c r="C127" s="508"/>
      <c r="D127" s="311"/>
      <c r="E127" s="122"/>
      <c r="F127" s="110"/>
    </row>
    <row r="128" spans="1:6" s="123" customFormat="1">
      <c r="A128" s="310"/>
      <c r="B128" s="456"/>
      <c r="C128" s="508"/>
      <c r="D128" s="311"/>
      <c r="E128" s="122"/>
      <c r="F128" s="110"/>
    </row>
    <row r="129" spans="1:6" s="123" customFormat="1">
      <c r="A129" s="310"/>
      <c r="B129" s="299" t="s">
        <v>36</v>
      </c>
      <c r="C129" s="508"/>
      <c r="D129" s="311"/>
      <c r="E129" s="122"/>
      <c r="F129" s="110"/>
    </row>
    <row r="130" spans="1:6" s="123" customFormat="1">
      <c r="A130" s="310"/>
      <c r="B130" s="299" t="s">
        <v>37</v>
      </c>
      <c r="C130" s="508"/>
      <c r="D130" s="311"/>
      <c r="E130" s="122"/>
      <c r="F130" s="110"/>
    </row>
    <row r="131" spans="1:6" s="123" customFormat="1">
      <c r="A131" s="310"/>
      <c r="B131" s="299" t="s">
        <v>38</v>
      </c>
      <c r="C131" s="508"/>
      <c r="D131" s="311"/>
      <c r="E131" s="122"/>
      <c r="F131" s="110"/>
    </row>
    <row r="132" spans="1:6" s="123" customFormat="1">
      <c r="A132" s="310"/>
      <c r="B132" s="299" t="s">
        <v>39</v>
      </c>
      <c r="C132" s="508"/>
      <c r="D132" s="311"/>
      <c r="E132" s="122"/>
      <c r="F132" s="110"/>
    </row>
    <row r="133" spans="1:6" s="123" customFormat="1">
      <c r="A133" s="310"/>
      <c r="B133" s="299" t="s">
        <v>40</v>
      </c>
      <c r="C133" s="508"/>
      <c r="D133" s="311"/>
      <c r="E133" s="122"/>
      <c r="F133" s="110"/>
    </row>
    <row r="134" spans="1:6" s="123" customFormat="1">
      <c r="A134" s="310"/>
      <c r="B134" s="299" t="s">
        <v>41</v>
      </c>
      <c r="C134" s="508"/>
      <c r="D134" s="311"/>
      <c r="E134" s="122"/>
      <c r="F134" s="110"/>
    </row>
    <row r="135" spans="1:6" s="123" customFormat="1">
      <c r="A135" s="310"/>
      <c r="B135" s="299" t="s">
        <v>42</v>
      </c>
      <c r="C135" s="508"/>
      <c r="D135" s="311"/>
      <c r="E135" s="122"/>
      <c r="F135" s="110"/>
    </row>
    <row r="136" spans="1:6" s="123" customFormat="1">
      <c r="A136" s="310"/>
      <c r="B136" s="299" t="s">
        <v>100</v>
      </c>
      <c r="C136" s="508"/>
      <c r="D136" s="311"/>
      <c r="E136" s="122"/>
      <c r="F136" s="110"/>
    </row>
    <row r="137" spans="1:6" s="123" customFormat="1">
      <c r="A137" s="310"/>
      <c r="B137" s="299" t="s">
        <v>101</v>
      </c>
      <c r="C137" s="508"/>
      <c r="D137" s="311"/>
      <c r="E137" s="122"/>
      <c r="F137" s="110"/>
    </row>
    <row r="138" spans="1:6" s="123" customFormat="1">
      <c r="A138" s="310"/>
      <c r="B138" s="299" t="s">
        <v>102</v>
      </c>
      <c r="C138" s="508"/>
      <c r="D138" s="311"/>
      <c r="E138" s="122"/>
      <c r="F138" s="110"/>
    </row>
    <row r="139" spans="1:6" s="123" customFormat="1">
      <c r="A139" s="310"/>
      <c r="B139" s="299" t="s">
        <v>103</v>
      </c>
      <c r="C139" s="508"/>
      <c r="D139" s="311"/>
      <c r="E139" s="122"/>
      <c r="F139" s="110"/>
    </row>
    <row r="140" spans="1:6" s="123" customFormat="1" ht="9.6" customHeight="1">
      <c r="A140" s="310"/>
      <c r="B140" s="299" t="s">
        <v>75</v>
      </c>
      <c r="C140" s="508"/>
      <c r="D140" s="311"/>
      <c r="E140" s="122"/>
      <c r="F140" s="110"/>
    </row>
    <row r="141" spans="1:6" s="123" customFormat="1">
      <c r="A141" s="310"/>
      <c r="B141" s="299" t="s">
        <v>43</v>
      </c>
      <c r="C141" s="508"/>
      <c r="D141" s="311"/>
      <c r="E141" s="122"/>
      <c r="F141" s="110"/>
    </row>
    <row r="142" spans="1:6" s="123" customFormat="1">
      <c r="A142" s="310"/>
      <c r="B142" s="470"/>
      <c r="C142" s="508"/>
      <c r="D142" s="311"/>
      <c r="E142" s="122"/>
      <c r="F142" s="110"/>
    </row>
    <row r="143" spans="1:6" s="123" customFormat="1">
      <c r="A143" s="310"/>
      <c r="B143" s="470"/>
      <c r="C143" s="508"/>
      <c r="D143" s="311"/>
      <c r="E143" s="122"/>
      <c r="F143" s="110"/>
    </row>
    <row r="144" spans="1:6" s="123" customFormat="1">
      <c r="A144" s="310"/>
      <c r="B144" s="470"/>
      <c r="C144" s="508"/>
      <c r="D144" s="311"/>
      <c r="E144" s="122"/>
      <c r="F144" s="110"/>
    </row>
    <row r="145" spans="1:6" s="125" customFormat="1">
      <c r="A145" s="221" t="s">
        <v>44</v>
      </c>
      <c r="B145" s="438" t="s">
        <v>80</v>
      </c>
      <c r="C145" s="430"/>
      <c r="D145" s="536"/>
      <c r="E145" s="119"/>
      <c r="F145" s="110"/>
    </row>
    <row r="146" spans="1:6" s="125" customFormat="1">
      <c r="A146" s="221"/>
      <c r="B146" s="438"/>
      <c r="C146" s="430"/>
      <c r="D146" s="536"/>
      <c r="E146" s="119"/>
      <c r="F146" s="110"/>
    </row>
    <row r="147" spans="1:6" s="120" customFormat="1" ht="30.6">
      <c r="A147" s="219"/>
      <c r="B147" s="220" t="s">
        <v>182</v>
      </c>
      <c r="C147" s="221"/>
      <c r="D147" s="222"/>
      <c r="E147" s="119"/>
      <c r="F147" s="110"/>
    </row>
    <row r="148" spans="1:6" s="125" customFormat="1">
      <c r="A148" s="221"/>
      <c r="B148" s="438"/>
      <c r="C148" s="430"/>
      <c r="D148" s="536"/>
      <c r="E148" s="119"/>
      <c r="F148" s="110"/>
    </row>
    <row r="149" spans="1:6" s="123" customFormat="1">
      <c r="A149" s="410"/>
      <c r="B149" s="471" t="s">
        <v>287</v>
      </c>
      <c r="C149" s="509"/>
      <c r="D149" s="537"/>
      <c r="E149" s="140"/>
      <c r="F149" s="141"/>
    </row>
    <row r="150" spans="1:6" s="123" customFormat="1">
      <c r="A150" s="410"/>
      <c r="B150" s="458"/>
      <c r="C150" s="413"/>
      <c r="D150" s="532"/>
      <c r="E150" s="121"/>
      <c r="F150" s="107"/>
    </row>
    <row r="151" spans="1:6" s="123" customFormat="1" ht="30.6">
      <c r="A151" s="410"/>
      <c r="B151" s="471" t="s">
        <v>45</v>
      </c>
      <c r="C151" s="509"/>
      <c r="D151" s="538"/>
      <c r="E151" s="142"/>
      <c r="F151" s="143"/>
    </row>
    <row r="152" spans="1:6" s="123" customFormat="1">
      <c r="A152" s="410"/>
      <c r="B152" s="458"/>
      <c r="C152" s="413"/>
      <c r="D152" s="532"/>
      <c r="E152" s="121"/>
      <c r="F152" s="107"/>
    </row>
    <row r="153" spans="1:6" s="123" customFormat="1" ht="20.399999999999999">
      <c r="A153" s="410"/>
      <c r="B153" s="471" t="s">
        <v>46</v>
      </c>
      <c r="C153" s="509"/>
      <c r="D153" s="538"/>
      <c r="E153" s="142"/>
      <c r="F153" s="143"/>
    </row>
    <row r="154" spans="1:6" s="123" customFormat="1" ht="12.6" customHeight="1">
      <c r="A154" s="412"/>
      <c r="B154" s="471"/>
      <c r="C154" s="509"/>
      <c r="D154" s="526"/>
      <c r="E154" s="121"/>
      <c r="F154" s="107"/>
    </row>
    <row r="155" spans="1:6" s="123" customFormat="1" ht="25.2" customHeight="1">
      <c r="A155" s="413"/>
      <c r="B155" s="471" t="s">
        <v>47</v>
      </c>
      <c r="C155" s="509"/>
      <c r="D155" s="526"/>
      <c r="E155" s="121"/>
      <c r="F155" s="107"/>
    </row>
    <row r="156" spans="1:6" s="123" customFormat="1" ht="15" customHeight="1">
      <c r="A156" s="413"/>
      <c r="B156" s="471"/>
      <c r="C156" s="509"/>
      <c r="D156" s="526"/>
      <c r="E156" s="121"/>
      <c r="F156" s="107"/>
    </row>
    <row r="157" spans="1:6" s="123" customFormat="1">
      <c r="A157" s="414"/>
      <c r="B157" s="220" t="s">
        <v>124</v>
      </c>
      <c r="C157" s="509"/>
      <c r="D157" s="526"/>
      <c r="E157" s="121"/>
      <c r="F157" s="107"/>
    </row>
    <row r="158" spans="1:6" s="123" customFormat="1" ht="71.25" customHeight="1">
      <c r="A158" s="414"/>
      <c r="B158" s="472" t="s">
        <v>185</v>
      </c>
      <c r="C158" s="509"/>
      <c r="D158" s="526"/>
      <c r="E158" s="121"/>
      <c r="F158" s="107"/>
    </row>
    <row r="159" spans="1:6" s="125" customFormat="1">
      <c r="A159" s="415"/>
      <c r="B159" s="463"/>
      <c r="C159" s="415"/>
      <c r="D159" s="534"/>
      <c r="E159" s="138"/>
      <c r="F159" s="143"/>
    </row>
    <row r="160" spans="1:6" s="137" customFormat="1">
      <c r="A160" s="416"/>
      <c r="B160" s="473" t="s">
        <v>201</v>
      </c>
      <c r="C160" s="416"/>
      <c r="D160" s="539"/>
      <c r="E160" s="140"/>
      <c r="F160" s="141"/>
    </row>
    <row r="161" spans="1:6" s="124" customFormat="1" ht="22.95" customHeight="1">
      <c r="A161" s="413"/>
      <c r="B161" s="461" t="s">
        <v>282</v>
      </c>
      <c r="C161" s="417"/>
      <c r="D161" s="526"/>
      <c r="E161" s="121"/>
      <c r="F161" s="107"/>
    </row>
    <row r="162" spans="1:6" s="124" customFormat="1" ht="20.399999999999999">
      <c r="A162" s="417"/>
      <c r="B162" s="461" t="s">
        <v>202</v>
      </c>
      <c r="C162" s="417"/>
      <c r="D162" s="540"/>
      <c r="E162" s="142"/>
      <c r="F162" s="143"/>
    </row>
    <row r="163" spans="1:6" s="128" customFormat="1" ht="20.399999999999999">
      <c r="A163" s="418"/>
      <c r="B163" s="461" t="s">
        <v>203</v>
      </c>
      <c r="C163" s="418"/>
      <c r="D163" s="533"/>
      <c r="E163" s="138"/>
      <c r="F163" s="143"/>
    </row>
    <row r="164" spans="1:6" s="125" customFormat="1">
      <c r="A164" s="415"/>
      <c r="B164" s="463"/>
      <c r="C164" s="415"/>
      <c r="D164" s="534"/>
      <c r="E164" s="138"/>
      <c r="F164" s="143"/>
    </row>
    <row r="165" spans="1:6" s="125" customFormat="1" ht="93" customHeight="1">
      <c r="A165" s="397" t="s">
        <v>25</v>
      </c>
      <c r="B165" s="474" t="s">
        <v>411</v>
      </c>
      <c r="C165" s="397" t="s">
        <v>286</v>
      </c>
      <c r="D165" s="534">
        <v>2</v>
      </c>
      <c r="E165" s="106"/>
      <c r="F165" s="143">
        <f>E165*D165</f>
        <v>0</v>
      </c>
    </row>
    <row r="166" spans="1:6" s="125" customFormat="1">
      <c r="A166" s="415"/>
      <c r="B166" s="463"/>
      <c r="C166" s="397"/>
      <c r="D166" s="534"/>
      <c r="E166" s="106"/>
      <c r="F166" s="143"/>
    </row>
    <row r="167" spans="1:6" s="128" customFormat="1" ht="39.6">
      <c r="A167" s="419" t="s">
        <v>26</v>
      </c>
      <c r="B167" s="475" t="s">
        <v>488</v>
      </c>
      <c r="C167" s="510" t="s">
        <v>290</v>
      </c>
      <c r="D167" s="541">
        <v>16</v>
      </c>
      <c r="E167" s="106"/>
      <c r="F167" s="144">
        <f>E167*D167</f>
        <v>0</v>
      </c>
    </row>
    <row r="168" spans="1:6" s="125" customFormat="1" ht="26.4">
      <c r="A168" s="397"/>
      <c r="B168" s="466" t="s">
        <v>208</v>
      </c>
      <c r="C168" s="397"/>
      <c r="D168" s="534"/>
      <c r="E168" s="106"/>
      <c r="F168" s="143"/>
    </row>
    <row r="169" spans="1:6" s="128" customFormat="1">
      <c r="A169" s="308"/>
      <c r="B169" s="302" t="s">
        <v>206</v>
      </c>
      <c r="C169" s="510"/>
      <c r="D169" s="542"/>
      <c r="E169" s="146"/>
      <c r="F169" s="144"/>
    </row>
    <row r="170" spans="1:6" s="128" customFormat="1">
      <c r="A170" s="308" t="s">
        <v>58</v>
      </c>
      <c r="B170" s="476" t="s">
        <v>489</v>
      </c>
      <c r="C170" s="397"/>
      <c r="D170" s="543"/>
      <c r="E170" s="146"/>
      <c r="F170" s="144"/>
    </row>
    <row r="171" spans="1:6" s="145" customFormat="1">
      <c r="A171" s="308" t="s">
        <v>58</v>
      </c>
      <c r="B171" s="476" t="s">
        <v>207</v>
      </c>
      <c r="C171" s="397"/>
      <c r="D171" s="543"/>
      <c r="E171" s="146"/>
      <c r="F171" s="144"/>
    </row>
    <row r="172" spans="1:6" s="125" customFormat="1">
      <c r="A172" s="415"/>
      <c r="B172" s="463"/>
      <c r="C172" s="397"/>
      <c r="D172" s="534"/>
      <c r="E172" s="106"/>
      <c r="F172" s="143"/>
    </row>
    <row r="173" spans="1:6" s="125" customFormat="1">
      <c r="A173" s="420"/>
      <c r="B173" s="463"/>
      <c r="C173" s="511"/>
      <c r="D173" s="544"/>
      <c r="E173" s="147"/>
      <c r="F173" s="143"/>
    </row>
    <row r="174" spans="1:6" s="123" customFormat="1">
      <c r="A174" s="421"/>
      <c r="B174" s="477" t="s">
        <v>70</v>
      </c>
      <c r="C174" s="512"/>
      <c r="D174" s="545"/>
      <c r="E174" s="135"/>
      <c r="F174" s="136">
        <f>SUM(F159:F173)</f>
        <v>0</v>
      </c>
    </row>
    <row r="175" spans="1:6" s="123" customFormat="1">
      <c r="A175" s="397"/>
      <c r="B175" s="463"/>
      <c r="C175" s="397"/>
      <c r="D175" s="546"/>
      <c r="E175" s="106"/>
      <c r="F175" s="107"/>
    </row>
    <row r="176" spans="1:6" s="123" customFormat="1">
      <c r="A176" s="412"/>
      <c r="B176" s="456" t="s">
        <v>34</v>
      </c>
      <c r="C176" s="509"/>
      <c r="D176" s="526"/>
      <c r="E176" s="121"/>
      <c r="F176" s="148"/>
    </row>
    <row r="177" spans="1:6" s="123" customFormat="1">
      <c r="A177" s="412"/>
      <c r="B177" s="456"/>
      <c r="C177" s="509"/>
      <c r="D177" s="526"/>
      <c r="E177" s="121"/>
      <c r="F177" s="148"/>
    </row>
    <row r="178" spans="1:6" s="123" customFormat="1">
      <c r="A178" s="412"/>
      <c r="B178" s="299" t="s">
        <v>48</v>
      </c>
      <c r="C178" s="509"/>
      <c r="D178" s="526"/>
      <c r="E178" s="121"/>
      <c r="F178" s="148"/>
    </row>
    <row r="179" spans="1:6" s="123" customFormat="1">
      <c r="A179" s="412"/>
      <c r="B179" s="299"/>
      <c r="C179" s="509"/>
      <c r="D179" s="526"/>
      <c r="E179" s="121"/>
      <c r="F179" s="148"/>
    </row>
    <row r="180" spans="1:6" s="123" customFormat="1">
      <c r="A180" s="310"/>
      <c r="B180" s="456" t="s">
        <v>35</v>
      </c>
      <c r="C180" s="513"/>
      <c r="D180" s="547"/>
      <c r="E180" s="122"/>
      <c r="F180" s="149"/>
    </row>
    <row r="181" spans="1:6" s="123" customFormat="1">
      <c r="A181" s="310"/>
      <c r="B181" s="456"/>
      <c r="C181" s="513"/>
      <c r="D181" s="547"/>
      <c r="E181" s="122"/>
      <c r="F181" s="149"/>
    </row>
    <row r="182" spans="1:6" s="123" customFormat="1">
      <c r="A182" s="412"/>
      <c r="B182" s="299" t="s">
        <v>49</v>
      </c>
      <c r="C182" s="509"/>
      <c r="D182" s="526"/>
      <c r="E182" s="121"/>
      <c r="F182" s="148"/>
    </row>
    <row r="183" spans="1:6" s="123" customFormat="1">
      <c r="A183" s="412"/>
      <c r="B183" s="299" t="s">
        <v>50</v>
      </c>
      <c r="C183" s="509"/>
      <c r="D183" s="526"/>
      <c r="E183" s="121"/>
      <c r="F183" s="148"/>
    </row>
    <row r="184" spans="1:6" s="123" customFormat="1">
      <c r="A184" s="412"/>
      <c r="B184" s="299" t="s">
        <v>41</v>
      </c>
      <c r="C184" s="509"/>
      <c r="D184" s="526"/>
      <c r="E184" s="121"/>
      <c r="F184" s="148"/>
    </row>
    <row r="185" spans="1:6" s="123" customFormat="1">
      <c r="A185" s="412"/>
      <c r="B185" s="299" t="s">
        <v>51</v>
      </c>
      <c r="C185" s="509"/>
      <c r="D185" s="526"/>
      <c r="E185" s="121"/>
      <c r="F185" s="148"/>
    </row>
    <row r="186" spans="1:6" s="123" customFormat="1">
      <c r="A186" s="412"/>
      <c r="B186" s="299" t="s">
        <v>42</v>
      </c>
      <c r="C186" s="509"/>
      <c r="D186" s="526"/>
      <c r="E186" s="121"/>
      <c r="F186" s="148"/>
    </row>
    <row r="187" spans="1:6" s="123" customFormat="1">
      <c r="A187" s="412"/>
      <c r="B187" s="299" t="s">
        <v>141</v>
      </c>
      <c r="C187" s="509"/>
      <c r="D187" s="526"/>
      <c r="E187" s="121"/>
      <c r="F187" s="148"/>
    </row>
    <row r="188" spans="1:6" s="123" customFormat="1">
      <c r="A188" s="412"/>
      <c r="B188" s="299" t="s">
        <v>142</v>
      </c>
      <c r="C188" s="509"/>
      <c r="D188" s="526"/>
      <c r="E188" s="121"/>
      <c r="F188" s="148"/>
    </row>
    <row r="189" spans="1:6" s="123" customFormat="1">
      <c r="A189" s="412"/>
      <c r="B189" s="299" t="s">
        <v>191</v>
      </c>
      <c r="C189" s="509"/>
      <c r="D189" s="526"/>
      <c r="E189" s="121"/>
      <c r="F189" s="148"/>
    </row>
    <row r="190" spans="1:6" s="128" customFormat="1">
      <c r="A190" s="412"/>
      <c r="B190" s="299" t="s">
        <v>174</v>
      </c>
      <c r="C190" s="509"/>
      <c r="D190" s="526"/>
      <c r="E190" s="121"/>
      <c r="F190" s="148"/>
    </row>
    <row r="191" spans="1:6" s="128" customFormat="1">
      <c r="A191" s="412"/>
      <c r="B191" s="299" t="s">
        <v>143</v>
      </c>
      <c r="C191" s="509"/>
      <c r="D191" s="526"/>
      <c r="E191" s="121"/>
      <c r="F191" s="148"/>
    </row>
    <row r="192" spans="1:6" s="128" customFormat="1" ht="12" customHeight="1">
      <c r="A192" s="412"/>
      <c r="B192" s="299" t="s">
        <v>189</v>
      </c>
      <c r="C192" s="509"/>
      <c r="D192" s="526"/>
      <c r="E192" s="121"/>
      <c r="F192" s="148"/>
    </row>
    <row r="193" spans="1:6" s="128" customFormat="1">
      <c r="A193" s="412"/>
      <c r="B193" s="299" t="s">
        <v>192</v>
      </c>
      <c r="C193" s="509"/>
      <c r="D193" s="526"/>
      <c r="E193" s="121"/>
      <c r="F193" s="148"/>
    </row>
    <row r="194" spans="1:6" s="128" customFormat="1">
      <c r="A194" s="412"/>
      <c r="B194" s="299" t="s">
        <v>43</v>
      </c>
      <c r="C194" s="509"/>
      <c r="D194" s="526"/>
      <c r="E194" s="121"/>
      <c r="F194" s="148"/>
    </row>
    <row r="195" spans="1:6" s="128" customFormat="1">
      <c r="A195" s="412"/>
      <c r="B195" s="299"/>
      <c r="C195" s="509"/>
      <c r="D195" s="526"/>
      <c r="E195" s="121"/>
      <c r="F195" s="148"/>
    </row>
    <row r="196" spans="1:6" s="128" customFormat="1" ht="51">
      <c r="A196" s="422"/>
      <c r="B196" s="472" t="s">
        <v>126</v>
      </c>
      <c r="C196" s="236"/>
      <c r="D196" s="223"/>
      <c r="E196" s="22"/>
      <c r="F196" s="78"/>
    </row>
    <row r="197" spans="1:6" s="128" customFormat="1">
      <c r="A197" s="422"/>
      <c r="B197" s="472"/>
      <c r="C197" s="236"/>
      <c r="D197" s="223"/>
      <c r="E197" s="22"/>
      <c r="F197" s="78"/>
    </row>
    <row r="198" spans="1:6" s="128" customFormat="1">
      <c r="A198" s="422"/>
      <c r="B198" s="299" t="s">
        <v>127</v>
      </c>
      <c r="C198" s="236"/>
      <c r="D198" s="223"/>
      <c r="E198" s="22"/>
      <c r="F198" s="78"/>
    </row>
    <row r="199" spans="1:6" s="128" customFormat="1">
      <c r="A199" s="422"/>
      <c r="B199" s="299"/>
      <c r="C199" s="236"/>
      <c r="D199" s="223"/>
      <c r="E199" s="22"/>
      <c r="F199" s="78"/>
    </row>
    <row r="200" spans="1:6" s="128" customFormat="1">
      <c r="A200" s="422"/>
      <c r="B200" s="299" t="s">
        <v>128</v>
      </c>
      <c r="C200" s="236"/>
      <c r="D200" s="223"/>
      <c r="E200" s="22"/>
      <c r="F200" s="78"/>
    </row>
    <row r="201" spans="1:6" s="128" customFormat="1">
      <c r="A201" s="422"/>
      <c r="B201" s="299"/>
      <c r="C201" s="236"/>
      <c r="D201" s="223"/>
      <c r="E201" s="22"/>
      <c r="F201" s="78"/>
    </row>
    <row r="202" spans="1:6" s="128" customFormat="1">
      <c r="A202" s="422"/>
      <c r="B202" s="299" t="s">
        <v>129</v>
      </c>
      <c r="C202" s="236"/>
      <c r="D202" s="223"/>
      <c r="E202" s="22"/>
      <c r="F202" s="78"/>
    </row>
    <row r="203" spans="1:6" s="128" customFormat="1">
      <c r="A203" s="422"/>
      <c r="B203" s="299"/>
      <c r="C203" s="236"/>
      <c r="D203" s="223"/>
      <c r="E203" s="22"/>
      <c r="F203" s="78"/>
    </row>
    <row r="204" spans="1:6" s="128" customFormat="1">
      <c r="A204" s="422"/>
      <c r="B204" s="299" t="s">
        <v>130</v>
      </c>
      <c r="C204" s="236"/>
      <c r="D204" s="223"/>
      <c r="E204" s="22"/>
      <c r="F204" s="78"/>
    </row>
    <row r="205" spans="1:6" s="128" customFormat="1">
      <c r="A205" s="422"/>
      <c r="B205" s="299"/>
      <c r="C205" s="236"/>
      <c r="D205" s="223"/>
      <c r="E205" s="22"/>
      <c r="F205" s="78"/>
    </row>
    <row r="206" spans="1:6" s="128" customFormat="1">
      <c r="A206" s="422"/>
      <c r="B206" s="299" t="s">
        <v>131</v>
      </c>
      <c r="C206" s="236"/>
      <c r="D206" s="223"/>
      <c r="E206" s="22"/>
      <c r="F206" s="78"/>
    </row>
    <row r="207" spans="1:6" s="128" customFormat="1">
      <c r="A207" s="422"/>
      <c r="B207" s="299" t="s">
        <v>132</v>
      </c>
      <c r="C207" s="236"/>
      <c r="D207" s="223"/>
      <c r="E207" s="22"/>
      <c r="F207" s="78"/>
    </row>
    <row r="208" spans="1:6" s="128" customFormat="1">
      <c r="A208" s="422"/>
      <c r="B208" s="299"/>
      <c r="C208" s="236"/>
      <c r="D208" s="223"/>
      <c r="E208" s="22"/>
      <c r="F208" s="78"/>
    </row>
    <row r="209" spans="1:6" s="128" customFormat="1">
      <c r="A209" s="422"/>
      <c r="B209" s="299" t="s">
        <v>193</v>
      </c>
      <c r="C209" s="236"/>
      <c r="D209" s="223"/>
      <c r="E209" s="22"/>
      <c r="F209" s="78"/>
    </row>
    <row r="210" spans="1:6" s="128" customFormat="1">
      <c r="A210" s="422"/>
      <c r="B210" s="299" t="s">
        <v>194</v>
      </c>
      <c r="C210" s="236"/>
      <c r="D210" s="223"/>
      <c r="E210" s="22"/>
      <c r="F210" s="78"/>
    </row>
    <row r="211" spans="1:6" s="128" customFormat="1">
      <c r="A211" s="422"/>
      <c r="B211" s="299"/>
      <c r="C211" s="236"/>
      <c r="D211" s="223"/>
      <c r="E211" s="22"/>
      <c r="F211" s="78"/>
    </row>
    <row r="212" spans="1:6" s="125" customFormat="1" ht="15" customHeight="1">
      <c r="A212" s="422"/>
      <c r="B212" s="456" t="s">
        <v>133</v>
      </c>
      <c r="C212" s="236"/>
      <c r="D212" s="223"/>
      <c r="E212" s="22"/>
      <c r="F212" s="78"/>
    </row>
    <row r="213" spans="1:6" s="125" customFormat="1" ht="15" customHeight="1">
      <c r="A213" s="422"/>
      <c r="B213" s="299" t="s">
        <v>134</v>
      </c>
      <c r="C213" s="236"/>
      <c r="D213" s="223"/>
      <c r="E213" s="22"/>
      <c r="F213" s="78"/>
    </row>
    <row r="214" spans="1:6" s="120" customFormat="1">
      <c r="A214" s="422"/>
      <c r="B214" s="299" t="s">
        <v>135</v>
      </c>
      <c r="C214" s="236"/>
      <c r="D214" s="223"/>
      <c r="E214" s="22"/>
      <c r="F214" s="78"/>
    </row>
    <row r="215" spans="1:6" s="120" customFormat="1">
      <c r="A215" s="422"/>
      <c r="B215" s="456" t="s">
        <v>136</v>
      </c>
      <c r="C215" s="236"/>
      <c r="D215" s="223"/>
      <c r="E215" s="22"/>
      <c r="F215" s="78"/>
    </row>
    <row r="216" spans="1:6" s="120" customFormat="1">
      <c r="A216" s="422"/>
      <c r="B216" s="299" t="s">
        <v>137</v>
      </c>
      <c r="C216" s="236"/>
      <c r="D216" s="223"/>
      <c r="E216" s="22"/>
      <c r="F216" s="78"/>
    </row>
    <row r="217" spans="1:6" s="125" customFormat="1">
      <c r="A217" s="422"/>
      <c r="B217" s="299" t="s">
        <v>138</v>
      </c>
      <c r="C217" s="236"/>
      <c r="D217" s="223"/>
      <c r="E217" s="22"/>
      <c r="F217" s="78"/>
    </row>
    <row r="218" spans="1:6" s="125" customFormat="1">
      <c r="A218" s="422"/>
      <c r="B218" s="299" t="s">
        <v>139</v>
      </c>
      <c r="C218" s="236"/>
      <c r="D218" s="223"/>
      <c r="E218" s="22"/>
      <c r="F218" s="78"/>
    </row>
    <row r="219" spans="1:6" s="125" customFormat="1">
      <c r="A219" s="397"/>
      <c r="B219" s="463"/>
      <c r="C219" s="415"/>
      <c r="D219" s="527"/>
      <c r="E219" s="106"/>
      <c r="F219" s="148"/>
    </row>
    <row r="220" spans="1:6" s="125" customFormat="1">
      <c r="A220" s="397"/>
      <c r="B220" s="463"/>
      <c r="C220" s="415"/>
      <c r="D220" s="527"/>
      <c r="E220" s="106"/>
      <c r="F220" s="148"/>
    </row>
    <row r="221" spans="1:6" s="125" customFormat="1">
      <c r="A221" s="221"/>
      <c r="B221" s="438" t="s">
        <v>81</v>
      </c>
      <c r="C221" s="430"/>
      <c r="D221" s="536"/>
      <c r="E221" s="119"/>
      <c r="F221" s="149"/>
    </row>
    <row r="222" spans="1:6" s="125" customFormat="1">
      <c r="A222" s="397"/>
      <c r="B222" s="463"/>
      <c r="C222" s="415"/>
      <c r="D222" s="527"/>
      <c r="E222" s="106"/>
      <c r="F222" s="148"/>
    </row>
    <row r="223" spans="1:6" s="120" customFormat="1" ht="30.6">
      <c r="A223" s="219"/>
      <c r="B223" s="220" t="s">
        <v>182</v>
      </c>
      <c r="C223" s="221"/>
      <c r="D223" s="222"/>
      <c r="E223" s="119"/>
      <c r="F223" s="110"/>
    </row>
    <row r="224" spans="1:6" s="125" customFormat="1">
      <c r="A224" s="397"/>
      <c r="B224" s="463"/>
      <c r="C224" s="415"/>
      <c r="D224" s="527"/>
      <c r="E224" s="106"/>
      <c r="F224" s="148"/>
    </row>
    <row r="225" spans="1:6" s="125" customFormat="1" ht="26.4">
      <c r="A225" s="397" t="s">
        <v>25</v>
      </c>
      <c r="B225" s="463" t="s">
        <v>479</v>
      </c>
      <c r="C225" s="415"/>
      <c r="D225" s="527"/>
      <c r="E225" s="106"/>
      <c r="F225" s="148"/>
    </row>
    <row r="226" spans="1:6" s="125" customFormat="1">
      <c r="A226" s="397"/>
      <c r="B226" s="463" t="s">
        <v>140</v>
      </c>
      <c r="C226" s="415" t="s">
        <v>52</v>
      </c>
      <c r="D226" s="533">
        <v>1440</v>
      </c>
      <c r="E226" s="106"/>
      <c r="F226" s="107">
        <f>E226*D226</f>
        <v>0</v>
      </c>
    </row>
    <row r="227" spans="1:6" s="125" customFormat="1">
      <c r="A227" s="397"/>
      <c r="B227" s="463"/>
      <c r="C227" s="415"/>
      <c r="D227" s="527"/>
      <c r="E227" s="106"/>
      <c r="F227" s="107"/>
    </row>
    <row r="228" spans="1:6" s="124" customFormat="1">
      <c r="A228" s="423"/>
      <c r="B228" s="299"/>
      <c r="C228" s="415"/>
      <c r="D228" s="527"/>
      <c r="E228" s="106"/>
      <c r="F228" s="107"/>
    </row>
    <row r="229" spans="1:6" s="137" customFormat="1">
      <c r="A229" s="421"/>
      <c r="B229" s="477" t="s">
        <v>71</v>
      </c>
      <c r="C229" s="512"/>
      <c r="D229" s="545"/>
      <c r="E229" s="135"/>
      <c r="F229" s="136">
        <f>SUM(F226:F227)</f>
        <v>0</v>
      </c>
    </row>
    <row r="230" spans="1:6" s="124" customFormat="1">
      <c r="A230" s="397"/>
      <c r="B230" s="438"/>
      <c r="C230" s="430"/>
      <c r="D230" s="527"/>
      <c r="E230" s="106"/>
      <c r="F230" s="148"/>
    </row>
    <row r="231" spans="1:6" s="124" customFormat="1">
      <c r="A231" s="424"/>
      <c r="B231" s="456" t="s">
        <v>34</v>
      </c>
      <c r="C231" s="416"/>
      <c r="D231" s="526"/>
      <c r="E231" s="121"/>
      <c r="F231" s="148"/>
    </row>
    <row r="232" spans="1:6" s="124" customFormat="1">
      <c r="A232" s="424"/>
      <c r="B232" s="456"/>
      <c r="C232" s="416"/>
      <c r="D232" s="526"/>
      <c r="E232" s="121"/>
      <c r="F232" s="148"/>
    </row>
    <row r="233" spans="1:6" s="124" customFormat="1">
      <c r="A233" s="424"/>
      <c r="B233" s="299" t="s">
        <v>48</v>
      </c>
      <c r="C233" s="416"/>
      <c r="D233" s="526"/>
      <c r="E233" s="121"/>
      <c r="F233" s="148"/>
    </row>
    <row r="234" spans="1:6" s="124" customFormat="1">
      <c r="A234" s="424"/>
      <c r="B234" s="299"/>
      <c r="C234" s="416"/>
      <c r="D234" s="526"/>
      <c r="E234" s="121"/>
      <c r="F234" s="148"/>
    </row>
    <row r="235" spans="1:6" s="124" customFormat="1">
      <c r="A235" s="425"/>
      <c r="B235" s="456" t="s">
        <v>35</v>
      </c>
      <c r="C235" s="416"/>
      <c r="D235" s="547"/>
      <c r="E235" s="122"/>
      <c r="F235" s="149"/>
    </row>
    <row r="236" spans="1:6" s="124" customFormat="1">
      <c r="A236" s="425"/>
      <c r="B236" s="456"/>
      <c r="C236" s="416"/>
      <c r="D236" s="547"/>
      <c r="E236" s="122"/>
      <c r="F236" s="149"/>
    </row>
    <row r="237" spans="1:6" s="124" customFormat="1">
      <c r="A237" s="424"/>
      <c r="B237" s="299" t="s">
        <v>53</v>
      </c>
      <c r="C237" s="416"/>
      <c r="D237" s="526"/>
      <c r="E237" s="121"/>
      <c r="F237" s="148"/>
    </row>
    <row r="238" spans="1:6" s="124" customFormat="1">
      <c r="A238" s="424"/>
      <c r="B238" s="299" t="s">
        <v>50</v>
      </c>
      <c r="C238" s="416"/>
      <c r="D238" s="526"/>
      <c r="E238" s="121"/>
      <c r="F238" s="148"/>
    </row>
    <row r="239" spans="1:6" s="124" customFormat="1">
      <c r="A239" s="424"/>
      <c r="B239" s="299" t="s">
        <v>41</v>
      </c>
      <c r="C239" s="416"/>
      <c r="D239" s="526"/>
      <c r="E239" s="121"/>
      <c r="F239" s="148"/>
    </row>
    <row r="240" spans="1:6" s="124" customFormat="1">
      <c r="A240" s="424"/>
      <c r="B240" s="299" t="s">
        <v>51</v>
      </c>
      <c r="C240" s="416"/>
      <c r="D240" s="526"/>
      <c r="E240" s="121"/>
      <c r="F240" s="148"/>
    </row>
    <row r="241" spans="1:6" s="124" customFormat="1">
      <c r="A241" s="424"/>
      <c r="B241" s="299" t="s">
        <v>42</v>
      </c>
      <c r="C241" s="416"/>
      <c r="D241" s="526"/>
      <c r="E241" s="121"/>
      <c r="F241" s="148"/>
    </row>
    <row r="242" spans="1:6" s="124" customFormat="1">
      <c r="A242" s="424"/>
      <c r="B242" s="299" t="s">
        <v>141</v>
      </c>
      <c r="C242" s="416"/>
      <c r="D242" s="526"/>
      <c r="E242" s="121"/>
      <c r="F242" s="148"/>
    </row>
    <row r="243" spans="1:6" s="124" customFormat="1">
      <c r="A243" s="424"/>
      <c r="B243" s="299" t="s">
        <v>142</v>
      </c>
      <c r="C243" s="416"/>
      <c r="D243" s="526"/>
      <c r="E243" s="121"/>
      <c r="F243" s="148"/>
    </row>
    <row r="244" spans="1:6" s="150" customFormat="1">
      <c r="A244" s="424"/>
      <c r="B244" s="299" t="s">
        <v>191</v>
      </c>
      <c r="C244" s="416"/>
      <c r="D244" s="526"/>
      <c r="E244" s="121"/>
      <c r="F244" s="148"/>
    </row>
    <row r="245" spans="1:6" s="150" customFormat="1">
      <c r="A245" s="424"/>
      <c r="B245" s="299" t="s">
        <v>174</v>
      </c>
      <c r="C245" s="416"/>
      <c r="D245" s="526"/>
      <c r="E245" s="121"/>
      <c r="F245" s="148"/>
    </row>
    <row r="246" spans="1:6" s="125" customFormat="1">
      <c r="A246" s="424"/>
      <c r="B246" s="299" t="s">
        <v>102</v>
      </c>
      <c r="C246" s="416"/>
      <c r="D246" s="526"/>
      <c r="E246" s="121"/>
      <c r="F246" s="148"/>
    </row>
    <row r="247" spans="1:6" s="123" customFormat="1" ht="13.95" customHeight="1">
      <c r="A247" s="424"/>
      <c r="B247" s="299" t="s">
        <v>189</v>
      </c>
      <c r="C247" s="416"/>
      <c r="D247" s="526"/>
      <c r="E247" s="121"/>
      <c r="F247" s="148"/>
    </row>
    <row r="248" spans="1:6" s="123" customFormat="1" ht="13.95" customHeight="1">
      <c r="A248" s="424"/>
      <c r="B248" s="299" t="s">
        <v>75</v>
      </c>
      <c r="C248" s="416"/>
      <c r="D248" s="526"/>
      <c r="E248" s="121"/>
      <c r="F248" s="148"/>
    </row>
    <row r="249" spans="1:6" s="123" customFormat="1" ht="13.95" customHeight="1">
      <c r="A249" s="424"/>
      <c r="B249" s="299" t="s">
        <v>43</v>
      </c>
      <c r="C249" s="416"/>
      <c r="D249" s="526"/>
      <c r="E249" s="121"/>
      <c r="F249" s="148"/>
    </row>
    <row r="250" spans="1:6" s="123" customFormat="1" ht="13.95" customHeight="1">
      <c r="A250" s="426"/>
      <c r="B250" s="478"/>
      <c r="C250" s="514"/>
      <c r="D250" s="548"/>
      <c r="E250" s="109"/>
      <c r="F250" s="148"/>
    </row>
    <row r="251" spans="1:6" s="123" customFormat="1" ht="13.95" customHeight="1">
      <c r="A251" s="426"/>
      <c r="B251" s="478"/>
      <c r="C251" s="514"/>
      <c r="D251" s="548"/>
      <c r="E251" s="109"/>
      <c r="F251" s="148"/>
    </row>
    <row r="252" spans="1:6" s="123" customFormat="1" ht="13.95" customHeight="1">
      <c r="A252" s="426"/>
      <c r="B252" s="478"/>
      <c r="C252" s="514"/>
      <c r="D252" s="548"/>
      <c r="E252" s="109"/>
      <c r="F252" s="148"/>
    </row>
    <row r="253" spans="1:6" s="123" customFormat="1" ht="13.95" customHeight="1">
      <c r="A253" s="426"/>
      <c r="B253" s="478"/>
      <c r="C253" s="514"/>
      <c r="D253" s="548"/>
      <c r="E253" s="109"/>
      <c r="F253" s="148"/>
    </row>
    <row r="254" spans="1:6" s="123" customFormat="1" ht="13.95" customHeight="1">
      <c r="A254" s="426"/>
      <c r="B254" s="478"/>
      <c r="C254" s="514"/>
      <c r="D254" s="548"/>
      <c r="E254" s="109"/>
      <c r="F254" s="148"/>
    </row>
    <row r="255" spans="1:6" s="123" customFormat="1" ht="13.95" customHeight="1">
      <c r="A255" s="426"/>
      <c r="B255" s="478"/>
      <c r="C255" s="514"/>
      <c r="D255" s="548"/>
      <c r="E255" s="109"/>
      <c r="F255" s="148"/>
    </row>
    <row r="256" spans="1:6" s="123" customFormat="1" ht="13.95" customHeight="1">
      <c r="A256" s="426"/>
      <c r="B256" s="478"/>
      <c r="C256" s="514"/>
      <c r="D256" s="548"/>
      <c r="E256" s="109"/>
      <c r="F256" s="148"/>
    </row>
    <row r="257" spans="1:6" s="123" customFormat="1" ht="13.95" customHeight="1">
      <c r="A257" s="426"/>
      <c r="B257" s="478"/>
      <c r="C257" s="514"/>
      <c r="D257" s="548"/>
      <c r="E257" s="109"/>
      <c r="F257" s="148"/>
    </row>
    <row r="258" spans="1:6" s="123" customFormat="1" ht="13.95" customHeight="1">
      <c r="A258" s="426"/>
      <c r="B258" s="478"/>
      <c r="C258" s="514"/>
      <c r="D258" s="548"/>
      <c r="E258" s="109"/>
      <c r="F258" s="148"/>
    </row>
    <row r="259" spans="1:6" s="123" customFormat="1" ht="13.95" customHeight="1">
      <c r="A259" s="426"/>
      <c r="B259" s="478"/>
      <c r="C259" s="514"/>
      <c r="D259" s="548"/>
      <c r="E259" s="109"/>
      <c r="F259" s="148"/>
    </row>
    <row r="260" spans="1:6" s="125" customFormat="1">
      <c r="A260" s="426"/>
      <c r="B260" s="478"/>
      <c r="C260" s="514"/>
      <c r="D260" s="548"/>
      <c r="E260" s="109"/>
      <c r="F260" s="148"/>
    </row>
    <row r="261" spans="1:6" s="125" customFormat="1">
      <c r="A261" s="221"/>
      <c r="B261" s="479" t="s">
        <v>72</v>
      </c>
      <c r="C261" s="221"/>
      <c r="D261" s="536"/>
      <c r="E261" s="119"/>
      <c r="F261" s="110"/>
    </row>
    <row r="262" spans="1:6" s="125" customFormat="1">
      <c r="A262" s="397"/>
      <c r="B262" s="480"/>
      <c r="C262" s="498"/>
      <c r="D262" s="222"/>
      <c r="E262" s="106"/>
      <c r="F262" s="110"/>
    </row>
    <row r="263" spans="1:6" s="125" customFormat="1" ht="30.6">
      <c r="A263" s="412"/>
      <c r="B263" s="471" t="s">
        <v>54</v>
      </c>
      <c r="C263" s="509"/>
      <c r="D263" s="526"/>
      <c r="E263" s="121"/>
      <c r="F263" s="107"/>
    </row>
    <row r="264" spans="1:6" s="125" customFormat="1">
      <c r="A264" s="397"/>
      <c r="B264" s="463"/>
      <c r="C264" s="415"/>
      <c r="D264" s="527"/>
      <c r="E264" s="106"/>
      <c r="F264" s="107"/>
    </row>
    <row r="265" spans="1:6" s="125" customFormat="1" ht="30.6">
      <c r="A265" s="414"/>
      <c r="B265" s="472" t="s">
        <v>288</v>
      </c>
      <c r="C265" s="415"/>
      <c r="D265" s="527"/>
      <c r="E265" s="106"/>
      <c r="F265" s="107"/>
    </row>
    <row r="266" spans="1:6" s="125" customFormat="1">
      <c r="A266" s="397"/>
      <c r="B266" s="463"/>
      <c r="C266" s="415"/>
      <c r="D266" s="527"/>
      <c r="E266" s="106"/>
      <c r="F266" s="107"/>
    </row>
    <row r="267" spans="1:6" s="125" customFormat="1" ht="14.25" customHeight="1">
      <c r="A267" s="397"/>
      <c r="B267" s="463"/>
      <c r="C267" s="415"/>
      <c r="D267" s="527"/>
      <c r="E267" s="106"/>
      <c r="F267" s="107"/>
    </row>
    <row r="268" spans="1:6" s="120" customFormat="1" ht="39.6">
      <c r="A268" s="427" t="s">
        <v>25</v>
      </c>
      <c r="B268" s="481" t="s">
        <v>291</v>
      </c>
      <c r="C268" s="510"/>
      <c r="D268" s="541"/>
      <c r="E268" s="106"/>
      <c r="F268" s="107"/>
    </row>
    <row r="269" spans="1:6" s="125" customFormat="1" ht="18.75" customHeight="1">
      <c r="A269" s="397"/>
      <c r="B269" s="463" t="s">
        <v>490</v>
      </c>
      <c r="C269" s="510" t="s">
        <v>289</v>
      </c>
      <c r="D269" s="223">
        <v>80</v>
      </c>
      <c r="E269" s="106"/>
      <c r="F269" s="107">
        <f>E269*D269</f>
        <v>0</v>
      </c>
    </row>
    <row r="270" spans="1:6" s="125" customFormat="1" ht="12.6" customHeight="1">
      <c r="A270" s="397"/>
      <c r="B270" s="463"/>
      <c r="C270" s="415"/>
      <c r="D270" s="527"/>
      <c r="E270" s="106"/>
      <c r="F270" s="107"/>
    </row>
    <row r="271" spans="1:6" s="123" customFormat="1">
      <c r="A271" s="419"/>
      <c r="B271" s="475"/>
      <c r="C271" s="510"/>
      <c r="D271" s="541"/>
      <c r="E271" s="106"/>
      <c r="F271" s="107"/>
    </row>
    <row r="272" spans="1:6" s="123" customFormat="1">
      <c r="A272" s="421"/>
      <c r="B272" s="477" t="s">
        <v>73</v>
      </c>
      <c r="C272" s="512"/>
      <c r="D272" s="545"/>
      <c r="E272" s="135"/>
      <c r="F272" s="136">
        <f>SUM(F263:F271)</f>
        <v>0</v>
      </c>
    </row>
    <row r="273" spans="1:6" s="123" customFormat="1">
      <c r="A273" s="397"/>
      <c r="B273" s="463"/>
      <c r="C273" s="415"/>
      <c r="D273" s="527"/>
      <c r="E273" s="106"/>
      <c r="F273" s="107"/>
    </row>
    <row r="274" spans="1:6" s="123" customFormat="1">
      <c r="A274" s="412"/>
      <c r="B274" s="456" t="s">
        <v>34</v>
      </c>
      <c r="C274" s="509"/>
      <c r="D274" s="526"/>
      <c r="E274" s="121"/>
      <c r="F274" s="148"/>
    </row>
    <row r="275" spans="1:6" s="123" customFormat="1">
      <c r="A275" s="412"/>
      <c r="B275" s="299" t="s">
        <v>145</v>
      </c>
      <c r="C275" s="509"/>
      <c r="D275" s="526"/>
      <c r="E275" s="121"/>
      <c r="F275" s="148"/>
    </row>
    <row r="276" spans="1:6" s="123" customFormat="1">
      <c r="A276" s="412"/>
      <c r="B276" s="299" t="s">
        <v>55</v>
      </c>
      <c r="C276" s="509"/>
      <c r="D276" s="526"/>
      <c r="E276" s="121"/>
      <c r="F276" s="148"/>
    </row>
    <row r="277" spans="1:6" s="123" customFormat="1">
      <c r="A277" s="412"/>
      <c r="B277" s="456" t="s">
        <v>35</v>
      </c>
      <c r="C277" s="509"/>
      <c r="D277" s="526"/>
      <c r="E277" s="121"/>
      <c r="F277" s="148"/>
    </row>
    <row r="278" spans="1:6" s="123" customFormat="1">
      <c r="A278" s="412"/>
      <c r="B278" s="299" t="s">
        <v>56</v>
      </c>
      <c r="C278" s="509"/>
      <c r="D278" s="526"/>
      <c r="E278" s="121"/>
      <c r="F278" s="148"/>
    </row>
    <row r="279" spans="1:6" s="123" customFormat="1">
      <c r="A279" s="412"/>
      <c r="B279" s="299" t="s">
        <v>50</v>
      </c>
      <c r="C279" s="509"/>
      <c r="D279" s="526"/>
      <c r="E279" s="121"/>
      <c r="F279" s="148"/>
    </row>
    <row r="280" spans="1:6" s="123" customFormat="1">
      <c r="A280" s="412"/>
      <c r="B280" s="299" t="s">
        <v>41</v>
      </c>
      <c r="C280" s="509"/>
      <c r="D280" s="526"/>
      <c r="E280" s="121"/>
      <c r="F280" s="148"/>
    </row>
    <row r="281" spans="1:6" s="123" customFormat="1">
      <c r="A281" s="412"/>
      <c r="B281" s="299" t="s">
        <v>51</v>
      </c>
      <c r="C281" s="509"/>
      <c r="D281" s="526"/>
      <c r="E281" s="121"/>
      <c r="F281" s="148"/>
    </row>
    <row r="282" spans="1:6" s="123" customFormat="1">
      <c r="A282" s="412"/>
      <c r="B282" s="299" t="s">
        <v>42</v>
      </c>
      <c r="C282" s="509"/>
      <c r="D282" s="526"/>
      <c r="E282" s="121"/>
      <c r="F282" s="148"/>
    </row>
    <row r="283" spans="1:6" s="123" customFormat="1">
      <c r="A283" s="412"/>
      <c r="B283" s="299" t="s">
        <v>141</v>
      </c>
      <c r="C283" s="509"/>
      <c r="D283" s="526"/>
      <c r="E283" s="121"/>
      <c r="F283" s="148"/>
    </row>
    <row r="284" spans="1:6" s="123" customFormat="1">
      <c r="A284" s="412"/>
      <c r="B284" s="299" t="s">
        <v>142</v>
      </c>
      <c r="C284" s="509"/>
      <c r="D284" s="526"/>
      <c r="E284" s="121"/>
      <c r="F284" s="148"/>
    </row>
    <row r="285" spans="1:6" s="123" customFormat="1">
      <c r="A285" s="412"/>
      <c r="B285" s="299" t="s">
        <v>190</v>
      </c>
      <c r="C285" s="509"/>
      <c r="D285" s="526"/>
      <c r="E285" s="121"/>
      <c r="F285" s="148"/>
    </row>
    <row r="286" spans="1:6" s="123" customFormat="1">
      <c r="A286" s="412"/>
      <c r="B286" s="299" t="s">
        <v>174</v>
      </c>
      <c r="C286" s="509"/>
      <c r="D286" s="526"/>
      <c r="E286" s="121"/>
      <c r="F286" s="148"/>
    </row>
    <row r="287" spans="1:6" s="151" customFormat="1">
      <c r="A287" s="412"/>
      <c r="B287" s="299" t="s">
        <v>146</v>
      </c>
      <c r="C287" s="509"/>
      <c r="D287" s="526"/>
      <c r="E287" s="121"/>
      <c r="F287" s="148"/>
    </row>
    <row r="288" spans="1:6" s="125" customFormat="1">
      <c r="A288" s="412"/>
      <c r="B288" s="299" t="s">
        <v>103</v>
      </c>
      <c r="C288" s="509"/>
      <c r="D288" s="526"/>
      <c r="E288" s="121"/>
      <c r="F288" s="148"/>
    </row>
    <row r="289" spans="1:6" s="125" customFormat="1">
      <c r="A289" s="412"/>
      <c r="B289" s="299" t="s">
        <v>75</v>
      </c>
      <c r="C289" s="509"/>
      <c r="D289" s="526"/>
      <c r="E289" s="121"/>
      <c r="F289" s="148"/>
    </row>
    <row r="290" spans="1:6" s="125" customFormat="1">
      <c r="A290" s="412"/>
      <c r="B290" s="299" t="s">
        <v>43</v>
      </c>
      <c r="C290" s="509"/>
      <c r="D290" s="526"/>
      <c r="E290" s="121"/>
      <c r="F290" s="148"/>
    </row>
    <row r="291" spans="1:6" s="125" customFormat="1">
      <c r="A291" s="412"/>
      <c r="B291" s="299"/>
      <c r="C291" s="509"/>
      <c r="D291" s="526"/>
      <c r="E291" s="121"/>
      <c r="F291" s="148"/>
    </row>
    <row r="292" spans="1:6" s="123" customFormat="1">
      <c r="A292" s="409" t="s">
        <v>58</v>
      </c>
      <c r="B292" s="482" t="s">
        <v>66</v>
      </c>
      <c r="C292" s="509"/>
      <c r="D292" s="526"/>
      <c r="E292" s="121"/>
      <c r="F292" s="148"/>
    </row>
    <row r="293" spans="1:6" s="123" customFormat="1">
      <c r="A293" s="409"/>
      <c r="B293" s="482"/>
      <c r="C293" s="509"/>
      <c r="D293" s="526"/>
      <c r="E293" s="121"/>
      <c r="F293" s="148"/>
    </row>
    <row r="294" spans="1:6" s="123" customFormat="1">
      <c r="A294" s="412"/>
      <c r="B294" s="456" t="s">
        <v>147</v>
      </c>
      <c r="C294" s="509"/>
      <c r="D294" s="526"/>
      <c r="E294" s="121"/>
      <c r="F294" s="148"/>
    </row>
    <row r="295" spans="1:6" s="125" customFormat="1" ht="20.399999999999999">
      <c r="A295" s="428" t="s">
        <v>58</v>
      </c>
      <c r="B295" s="483" t="s">
        <v>144</v>
      </c>
      <c r="C295" s="515"/>
      <c r="D295" s="549"/>
      <c r="E295" s="121"/>
      <c r="F295" s="107"/>
    </row>
    <row r="296" spans="1:6" s="123" customFormat="1">
      <c r="A296" s="310"/>
      <c r="B296" s="484"/>
      <c r="C296" s="510"/>
      <c r="D296" s="541"/>
      <c r="E296" s="106"/>
      <c r="F296" s="107"/>
    </row>
    <row r="297" spans="1:6" s="123" customFormat="1">
      <c r="A297" s="310"/>
      <c r="B297" s="484"/>
      <c r="C297" s="510"/>
      <c r="D297" s="541"/>
      <c r="E297" s="106"/>
      <c r="F297" s="107"/>
    </row>
    <row r="298" spans="1:6" s="123" customFormat="1">
      <c r="A298" s="310"/>
      <c r="B298" s="484"/>
      <c r="C298" s="510"/>
      <c r="D298" s="541"/>
      <c r="E298" s="106"/>
      <c r="F298" s="107"/>
    </row>
    <row r="299" spans="1:6" s="125" customFormat="1">
      <c r="A299" s="221"/>
      <c r="B299" s="479" t="s">
        <v>491</v>
      </c>
      <c r="C299" s="221"/>
      <c r="D299" s="222"/>
      <c r="E299" s="119"/>
      <c r="F299" s="110"/>
    </row>
    <row r="300" spans="1:6" s="123" customFormat="1">
      <c r="A300" s="221"/>
      <c r="B300" s="479"/>
      <c r="C300" s="221"/>
      <c r="D300" s="222"/>
      <c r="E300" s="119"/>
      <c r="F300" s="110"/>
    </row>
    <row r="301" spans="1:6" s="120" customFormat="1" ht="35.25" customHeight="1">
      <c r="A301" s="219"/>
      <c r="B301" s="220" t="s">
        <v>182</v>
      </c>
      <c r="C301" s="221"/>
      <c r="D301" s="222"/>
      <c r="E301" s="119"/>
      <c r="F301" s="110"/>
    </row>
    <row r="302" spans="1:6" s="124" customFormat="1">
      <c r="A302" s="397"/>
      <c r="B302" s="235"/>
      <c r="C302" s="415"/>
      <c r="D302" s="527"/>
      <c r="E302" s="106"/>
      <c r="F302" s="107"/>
    </row>
    <row r="303" spans="1:6" s="124" customFormat="1" ht="20.399999999999999">
      <c r="A303" s="428"/>
      <c r="B303" s="485" t="s">
        <v>121</v>
      </c>
      <c r="C303" s="516"/>
      <c r="D303" s="550"/>
      <c r="E303" s="28"/>
      <c r="F303" s="139"/>
    </row>
    <row r="304" spans="1:6" s="124" customFormat="1">
      <c r="A304" s="236"/>
      <c r="B304" s="453"/>
      <c r="C304" s="504"/>
      <c r="D304" s="223"/>
      <c r="E304" s="22"/>
      <c r="F304" s="139"/>
    </row>
    <row r="305" spans="1:6" s="125" customFormat="1" ht="16.2" customHeight="1">
      <c r="A305" s="236" t="s">
        <v>25</v>
      </c>
      <c r="B305" s="240" t="s">
        <v>419</v>
      </c>
      <c r="C305" s="502" t="s">
        <v>57</v>
      </c>
      <c r="D305" s="529">
        <v>343</v>
      </c>
      <c r="E305" s="19"/>
      <c r="F305" s="130">
        <f>D305*E305</f>
        <v>0</v>
      </c>
    </row>
    <row r="306" spans="1:6" s="123" customFormat="1">
      <c r="A306" s="236"/>
      <c r="B306" s="449"/>
      <c r="C306" s="502"/>
      <c r="D306" s="529"/>
      <c r="E306" s="19"/>
      <c r="F306" s="152"/>
    </row>
    <row r="307" spans="1:6" s="125" customFormat="1" ht="31.2" customHeight="1">
      <c r="A307" s="236" t="s">
        <v>26</v>
      </c>
      <c r="B307" s="240" t="s">
        <v>298</v>
      </c>
      <c r="C307" s="502" t="s">
        <v>57</v>
      </c>
      <c r="D307" s="529">
        <v>144</v>
      </c>
      <c r="E307" s="19"/>
      <c r="F307" s="130">
        <f>D307*E307</f>
        <v>0</v>
      </c>
    </row>
    <row r="308" spans="1:6" s="125" customFormat="1" ht="20.399999999999999">
      <c r="A308" s="428"/>
      <c r="B308" s="486" t="s">
        <v>122</v>
      </c>
      <c r="C308" s="428"/>
      <c r="D308" s="414"/>
      <c r="E308" s="29"/>
      <c r="F308" s="78"/>
    </row>
    <row r="309" spans="1:6" s="123" customFormat="1">
      <c r="A309" s="428"/>
      <c r="B309" s="486" t="s">
        <v>123</v>
      </c>
      <c r="C309" s="517"/>
      <c r="D309" s="551"/>
      <c r="E309" s="89"/>
      <c r="F309" s="152"/>
    </row>
    <row r="310" spans="1:6" s="123" customFormat="1" ht="13.95" customHeight="1">
      <c r="A310" s="236"/>
      <c r="B310" s="453"/>
      <c r="C310" s="504"/>
      <c r="D310" s="223"/>
      <c r="E310" s="22"/>
      <c r="F310" s="78"/>
    </row>
    <row r="311" spans="1:6" s="125" customFormat="1">
      <c r="A311" s="421"/>
      <c r="B311" s="477" t="s">
        <v>120</v>
      </c>
      <c r="C311" s="512"/>
      <c r="D311" s="545"/>
      <c r="E311" s="135"/>
      <c r="F311" s="136">
        <f>SUM(F300:F310)</f>
        <v>0</v>
      </c>
    </row>
    <row r="312" spans="1:6" s="153" customFormat="1">
      <c r="A312" s="397"/>
      <c r="B312" s="235"/>
      <c r="C312" s="415"/>
      <c r="D312" s="527"/>
      <c r="E312" s="106"/>
      <c r="F312" s="107"/>
    </row>
    <row r="313" spans="1:6" s="125" customFormat="1">
      <c r="A313" s="412"/>
      <c r="B313" s="456" t="s">
        <v>34</v>
      </c>
      <c r="C313" s="509"/>
      <c r="D313" s="526"/>
      <c r="E313" s="121"/>
      <c r="F313" s="148"/>
    </row>
    <row r="314" spans="1:6" s="125" customFormat="1">
      <c r="A314" s="412"/>
      <c r="B314" s="299"/>
      <c r="C314" s="509"/>
      <c r="D314" s="526"/>
      <c r="E314" s="121"/>
      <c r="F314" s="148"/>
    </row>
    <row r="315" spans="1:6" s="128" customFormat="1">
      <c r="A315" s="412"/>
      <c r="B315" s="299" t="s">
        <v>196</v>
      </c>
      <c r="C315" s="509"/>
      <c r="D315" s="526"/>
      <c r="E315" s="121"/>
      <c r="F315" s="148"/>
    </row>
    <row r="316" spans="1:6" s="128" customFormat="1">
      <c r="A316" s="412"/>
      <c r="B316" s="299" t="s">
        <v>197</v>
      </c>
      <c r="C316" s="509"/>
      <c r="D316" s="526"/>
      <c r="E316" s="121"/>
      <c r="F316" s="148"/>
    </row>
    <row r="317" spans="1:6" s="128" customFormat="1">
      <c r="A317" s="412"/>
      <c r="B317" s="299"/>
      <c r="C317" s="509"/>
      <c r="D317" s="526"/>
      <c r="E317" s="121"/>
      <c r="F317" s="148"/>
    </row>
    <row r="318" spans="1:6" s="128" customFormat="1">
      <c r="A318" s="412"/>
      <c r="B318" s="456" t="s">
        <v>35</v>
      </c>
      <c r="C318" s="509"/>
      <c r="D318" s="526"/>
      <c r="E318" s="121"/>
      <c r="F318" s="148"/>
    </row>
    <row r="319" spans="1:6" s="125" customFormat="1">
      <c r="A319" s="412"/>
      <c r="B319" s="456"/>
      <c r="C319" s="509"/>
      <c r="D319" s="526"/>
      <c r="E319" s="121"/>
      <c r="F319" s="148"/>
    </row>
    <row r="320" spans="1:6" s="125" customFormat="1">
      <c r="A320" s="412"/>
      <c r="B320" s="299" t="s">
        <v>198</v>
      </c>
      <c r="C320" s="509"/>
      <c r="D320" s="526"/>
      <c r="E320" s="121"/>
      <c r="F320" s="148"/>
    </row>
    <row r="321" spans="1:6" s="123" customFormat="1">
      <c r="A321" s="412"/>
      <c r="B321" s="299" t="s">
        <v>50</v>
      </c>
      <c r="C321" s="509"/>
      <c r="D321" s="526"/>
      <c r="E321" s="121"/>
      <c r="F321" s="148"/>
    </row>
    <row r="322" spans="1:6" s="125" customFormat="1" ht="13.95" customHeight="1">
      <c r="A322" s="412"/>
      <c r="B322" s="299" t="s">
        <v>41</v>
      </c>
      <c r="C322" s="509"/>
      <c r="D322" s="526"/>
      <c r="E322" s="121"/>
      <c r="F322" s="148"/>
    </row>
    <row r="323" spans="1:6" s="125" customFormat="1">
      <c r="A323" s="412"/>
      <c r="B323" s="299" t="s">
        <v>51</v>
      </c>
      <c r="C323" s="509"/>
      <c r="D323" s="526"/>
      <c r="E323" s="121"/>
      <c r="F323" s="148"/>
    </row>
    <row r="324" spans="1:6" s="125" customFormat="1" ht="15" customHeight="1">
      <c r="A324" s="412"/>
      <c r="B324" s="299" t="s">
        <v>42</v>
      </c>
      <c r="C324" s="509"/>
      <c r="D324" s="526"/>
      <c r="E324" s="121"/>
      <c r="F324" s="148"/>
    </row>
    <row r="325" spans="1:6" s="125" customFormat="1" ht="8.4" customHeight="1">
      <c r="A325" s="412"/>
      <c r="B325" s="299" t="s">
        <v>176</v>
      </c>
      <c r="C325" s="509"/>
      <c r="D325" s="526"/>
      <c r="E325" s="121"/>
      <c r="F325" s="148"/>
    </row>
    <row r="326" spans="1:6" s="125" customFormat="1">
      <c r="A326" s="412"/>
      <c r="B326" s="299" t="s">
        <v>143</v>
      </c>
      <c r="C326" s="509"/>
      <c r="D326" s="526"/>
      <c r="E326" s="121"/>
      <c r="F326" s="148"/>
    </row>
    <row r="327" spans="1:6" s="123" customFormat="1">
      <c r="A327" s="412"/>
      <c r="B327" s="299" t="s">
        <v>189</v>
      </c>
      <c r="C327" s="509"/>
      <c r="D327" s="526"/>
      <c r="E327" s="121"/>
      <c r="F327" s="148"/>
    </row>
    <row r="328" spans="1:6" s="123" customFormat="1" ht="13.2" customHeight="1">
      <c r="A328" s="412"/>
      <c r="B328" s="299" t="s">
        <v>75</v>
      </c>
      <c r="C328" s="509"/>
      <c r="D328" s="526"/>
      <c r="E328" s="121"/>
      <c r="F328" s="148"/>
    </row>
    <row r="329" spans="1:6" s="123" customFormat="1" ht="13.2" customHeight="1">
      <c r="A329" s="412"/>
      <c r="B329" s="299" t="s">
        <v>43</v>
      </c>
      <c r="C329" s="509"/>
      <c r="D329" s="526"/>
      <c r="E329" s="121"/>
      <c r="F329" s="148"/>
    </row>
    <row r="330" spans="1:6" s="123" customFormat="1" ht="13.2" customHeight="1">
      <c r="A330" s="412"/>
      <c r="B330" s="299"/>
      <c r="C330" s="509"/>
      <c r="D330" s="526"/>
      <c r="E330" s="121"/>
      <c r="F330" s="148"/>
    </row>
    <row r="331" spans="1:6" s="123" customFormat="1" ht="13.2" customHeight="1">
      <c r="A331" s="409" t="s">
        <v>58</v>
      </c>
      <c r="B331" s="482" t="s">
        <v>66</v>
      </c>
      <c r="C331" s="509"/>
      <c r="D331" s="526"/>
      <c r="E331" s="121"/>
      <c r="F331" s="148"/>
    </row>
    <row r="332" spans="1:6" s="123" customFormat="1" ht="13.2" customHeight="1">
      <c r="A332" s="409"/>
      <c r="B332" s="482"/>
      <c r="C332" s="509"/>
      <c r="D332" s="526"/>
      <c r="E332" s="121"/>
      <c r="F332" s="148"/>
    </row>
    <row r="333" spans="1:6" s="123" customFormat="1" ht="13.2" customHeight="1">
      <c r="A333" s="409"/>
      <c r="B333" s="487"/>
      <c r="C333" s="509"/>
      <c r="D333" s="526"/>
      <c r="E333" s="121"/>
      <c r="F333" s="148"/>
    </row>
    <row r="334" spans="1:6" s="125" customFormat="1">
      <c r="A334" s="409"/>
      <c r="B334" s="487"/>
      <c r="C334" s="509"/>
      <c r="D334" s="526"/>
      <c r="E334" s="121"/>
      <c r="F334" s="148"/>
    </row>
    <row r="335" spans="1:6" s="125" customFormat="1" ht="14.25" customHeight="1">
      <c r="A335" s="221"/>
      <c r="B335" s="479" t="s">
        <v>492</v>
      </c>
      <c r="C335" s="221"/>
      <c r="D335" s="222"/>
      <c r="E335" s="119"/>
      <c r="F335" s="110"/>
    </row>
    <row r="336" spans="1:6" s="125" customFormat="1">
      <c r="A336" s="397"/>
      <c r="B336" s="235"/>
      <c r="C336" s="415"/>
      <c r="D336" s="527"/>
      <c r="E336" s="106"/>
      <c r="F336" s="107"/>
    </row>
    <row r="337" spans="1:8" s="125" customFormat="1" ht="30.6">
      <c r="A337" s="219"/>
      <c r="B337" s="220" t="s">
        <v>182</v>
      </c>
      <c r="C337" s="221"/>
      <c r="D337" s="222"/>
      <c r="E337" s="119"/>
      <c r="F337" s="110"/>
    </row>
    <row r="338" spans="1:8" s="125" customFormat="1">
      <c r="A338" s="397"/>
      <c r="B338" s="235"/>
      <c r="C338" s="415"/>
      <c r="D338" s="527"/>
      <c r="E338" s="106"/>
      <c r="F338" s="107"/>
      <c r="G338" s="123"/>
      <c r="H338" s="123"/>
    </row>
    <row r="339" spans="1:8" s="125" customFormat="1" ht="26.4">
      <c r="A339" s="411" t="s">
        <v>25</v>
      </c>
      <c r="B339" s="474" t="s">
        <v>293</v>
      </c>
      <c r="C339" s="411"/>
      <c r="D339" s="552"/>
      <c r="E339" s="146"/>
      <c r="F339" s="144"/>
    </row>
    <row r="340" spans="1:8" s="125" customFormat="1">
      <c r="A340" s="405"/>
      <c r="B340" s="235" t="s">
        <v>209</v>
      </c>
      <c r="C340" s="411" t="s">
        <v>67</v>
      </c>
      <c r="D340" s="552">
        <v>32</v>
      </c>
      <c r="E340" s="146"/>
      <c r="F340" s="144">
        <f>E340*D340</f>
        <v>0</v>
      </c>
    </row>
    <row r="341" spans="1:8" s="125" customFormat="1">
      <c r="A341" s="429"/>
      <c r="B341" s="278"/>
      <c r="C341" s="518"/>
      <c r="D341" s="553"/>
      <c r="E341" s="22"/>
      <c r="F341" s="139"/>
    </row>
    <row r="342" spans="1:8" s="125" customFormat="1" ht="39.6">
      <c r="A342" s="411" t="s">
        <v>26</v>
      </c>
      <c r="B342" s="474" t="s">
        <v>449</v>
      </c>
      <c r="C342" s="411" t="s">
        <v>67</v>
      </c>
      <c r="D342" s="552">
        <v>32</v>
      </c>
      <c r="E342" s="146"/>
      <c r="F342" s="144">
        <f>E342*D342</f>
        <v>0</v>
      </c>
    </row>
    <row r="343" spans="1:8" s="125" customFormat="1">
      <c r="A343" s="429"/>
      <c r="B343" s="278"/>
      <c r="C343" s="518"/>
      <c r="D343" s="553"/>
      <c r="E343" s="22"/>
      <c r="F343" s="139"/>
    </row>
    <row r="344" spans="1:8" s="125" customFormat="1" ht="26.4">
      <c r="A344" s="411" t="s">
        <v>27</v>
      </c>
      <c r="B344" s="474" t="s">
        <v>210</v>
      </c>
      <c r="C344" s="411"/>
      <c r="D344" s="552"/>
      <c r="E344" s="146"/>
      <c r="F344" s="144"/>
    </row>
    <row r="345" spans="1:8" s="125" customFormat="1">
      <c r="A345" s="405"/>
      <c r="B345" s="235" t="s">
        <v>209</v>
      </c>
      <c r="C345" s="411" t="s">
        <v>57</v>
      </c>
      <c r="D345" s="552">
        <v>19</v>
      </c>
      <c r="E345" s="146"/>
      <c r="F345" s="144">
        <f>E345*D345</f>
        <v>0</v>
      </c>
    </row>
    <row r="346" spans="1:8" s="125" customFormat="1">
      <c r="A346" s="405"/>
      <c r="B346" s="235"/>
      <c r="C346" s="411"/>
      <c r="D346" s="552"/>
      <c r="E346" s="146"/>
      <c r="F346" s="144"/>
    </row>
    <row r="347" spans="1:8" s="125" customFormat="1" ht="26.4">
      <c r="A347" s="411" t="s">
        <v>28</v>
      </c>
      <c r="B347" s="474" t="s">
        <v>211</v>
      </c>
      <c r="C347" s="411"/>
      <c r="D347" s="552"/>
      <c r="E347" s="146"/>
      <c r="F347" s="144"/>
    </row>
    <row r="348" spans="1:8" s="125" customFormat="1">
      <c r="A348" s="405"/>
      <c r="B348" s="235" t="s">
        <v>209</v>
      </c>
      <c r="C348" s="411" t="s">
        <v>99</v>
      </c>
      <c r="D348" s="552">
        <v>7</v>
      </c>
      <c r="E348" s="146"/>
      <c r="F348" s="144">
        <f>E348*D348</f>
        <v>0</v>
      </c>
    </row>
    <row r="349" spans="1:8" s="125" customFormat="1">
      <c r="A349" s="429"/>
      <c r="B349" s="278"/>
      <c r="C349" s="518"/>
      <c r="D349" s="553"/>
      <c r="E349" s="22"/>
      <c r="F349" s="139"/>
    </row>
    <row r="350" spans="1:8" s="125" customFormat="1" ht="39.6">
      <c r="A350" s="411" t="s">
        <v>29</v>
      </c>
      <c r="B350" s="474" t="s">
        <v>212</v>
      </c>
      <c r="C350" s="411"/>
      <c r="D350" s="552"/>
      <c r="E350" s="146"/>
      <c r="F350" s="144"/>
    </row>
    <row r="351" spans="1:8" s="125" customFormat="1">
      <c r="A351" s="405"/>
      <c r="B351" s="235" t="s">
        <v>213</v>
      </c>
      <c r="C351" s="411" t="s">
        <v>67</v>
      </c>
      <c r="D351" s="552">
        <v>32</v>
      </c>
      <c r="E351" s="146"/>
      <c r="F351" s="144">
        <f>E351*D351</f>
        <v>0</v>
      </c>
    </row>
    <row r="352" spans="1:8" s="125" customFormat="1">
      <c r="A352" s="429"/>
      <c r="B352" s="278"/>
      <c r="C352" s="518"/>
      <c r="D352" s="553"/>
      <c r="E352" s="22"/>
      <c r="F352" s="139"/>
    </row>
    <row r="353" spans="1:6" s="125" customFormat="1" ht="39.6">
      <c r="A353" s="397" t="s">
        <v>30</v>
      </c>
      <c r="B353" s="466" t="s">
        <v>296</v>
      </c>
      <c r="C353" s="397" t="s">
        <v>33</v>
      </c>
      <c r="D353" s="543">
        <v>2</v>
      </c>
      <c r="E353" s="146"/>
      <c r="F353" s="144">
        <f>E353*D353</f>
        <v>0</v>
      </c>
    </row>
    <row r="354" spans="1:6" s="125" customFormat="1">
      <c r="A354" s="405"/>
      <c r="B354" s="235" t="s">
        <v>214</v>
      </c>
      <c r="C354" s="415"/>
      <c r="D354" s="554"/>
      <c r="E354" s="146"/>
      <c r="F354" s="148"/>
    </row>
    <row r="355" spans="1:6" s="125" customFormat="1">
      <c r="A355" s="405"/>
      <c r="B355" s="235" t="s">
        <v>215</v>
      </c>
      <c r="C355" s="415"/>
      <c r="D355" s="554"/>
      <c r="E355" s="146"/>
      <c r="F355" s="148"/>
    </row>
    <row r="356" spans="1:6" s="125" customFormat="1">
      <c r="A356" s="405"/>
      <c r="B356" s="235" t="s">
        <v>216</v>
      </c>
      <c r="C356" s="415"/>
      <c r="D356" s="554"/>
      <c r="E356" s="146"/>
      <c r="F356" s="148"/>
    </row>
    <row r="357" spans="1:6" s="125" customFormat="1">
      <c r="A357" s="429"/>
      <c r="B357" s="278"/>
      <c r="C357" s="518"/>
      <c r="D357" s="553"/>
      <c r="E357" s="22"/>
      <c r="F357" s="139"/>
    </row>
    <row r="358" spans="1:6" s="125" customFormat="1" ht="41.4" customHeight="1">
      <c r="A358" s="397" t="s">
        <v>31</v>
      </c>
      <c r="B358" s="466" t="s">
        <v>494</v>
      </c>
      <c r="C358" s="397" t="s">
        <v>33</v>
      </c>
      <c r="D358" s="543">
        <v>1</v>
      </c>
      <c r="E358" s="146"/>
      <c r="F358" s="144">
        <f>E358*D358</f>
        <v>0</v>
      </c>
    </row>
    <row r="359" spans="1:6" s="125" customFormat="1">
      <c r="A359" s="405"/>
      <c r="B359" s="235" t="s">
        <v>450</v>
      </c>
      <c r="C359" s="415"/>
      <c r="D359" s="554"/>
      <c r="E359" s="146"/>
      <c r="F359" s="148"/>
    </row>
    <row r="360" spans="1:6" s="125" customFormat="1">
      <c r="A360" s="405"/>
      <c r="B360" s="235" t="s">
        <v>420</v>
      </c>
      <c r="C360" s="415"/>
      <c r="D360" s="554"/>
      <c r="E360" s="146"/>
      <c r="F360" s="148"/>
    </row>
    <row r="361" spans="1:6" s="125" customFormat="1">
      <c r="A361" s="405"/>
      <c r="B361" s="235" t="s">
        <v>216</v>
      </c>
      <c r="C361" s="415"/>
      <c r="D361" s="554"/>
      <c r="E361" s="146"/>
      <c r="F361" s="148"/>
    </row>
    <row r="362" spans="1:6" s="125" customFormat="1">
      <c r="A362" s="429"/>
      <c r="B362" s="278"/>
      <c r="C362" s="518"/>
      <c r="D362" s="553"/>
      <c r="E362" s="22"/>
      <c r="F362" s="139"/>
    </row>
    <row r="363" spans="1:6" s="125" customFormat="1" ht="52.8">
      <c r="A363" s="411" t="s">
        <v>32</v>
      </c>
      <c r="B363" s="474" t="s">
        <v>217</v>
      </c>
      <c r="C363" s="411"/>
      <c r="D363" s="552"/>
      <c r="E363" s="146"/>
      <c r="F363" s="144"/>
    </row>
    <row r="364" spans="1:6" s="125" customFormat="1">
      <c r="A364" s="405"/>
      <c r="B364" s="235" t="s">
        <v>209</v>
      </c>
      <c r="C364" s="411" t="s">
        <v>99</v>
      </c>
      <c r="D364" s="552">
        <v>19.5</v>
      </c>
      <c r="E364" s="146"/>
      <c r="F364" s="144">
        <f>E364*D364</f>
        <v>0</v>
      </c>
    </row>
    <row r="365" spans="1:6" s="125" customFormat="1">
      <c r="A365" s="429"/>
      <c r="B365" s="278"/>
      <c r="C365" s="518"/>
      <c r="D365" s="553"/>
      <c r="E365" s="22"/>
      <c r="F365" s="139"/>
    </row>
    <row r="366" spans="1:6" s="125" customFormat="1" ht="26.4">
      <c r="A366" s="411" t="s">
        <v>32</v>
      </c>
      <c r="B366" s="474" t="s">
        <v>292</v>
      </c>
      <c r="C366" s="411" t="s">
        <v>33</v>
      </c>
      <c r="D366" s="552">
        <v>1</v>
      </c>
      <c r="E366" s="146"/>
      <c r="F366" s="144">
        <f>E366*D366</f>
        <v>0</v>
      </c>
    </row>
    <row r="367" spans="1:6" s="125" customFormat="1">
      <c r="A367" s="405"/>
      <c r="B367" s="235"/>
      <c r="C367" s="418"/>
      <c r="D367" s="554"/>
      <c r="E367" s="146"/>
      <c r="F367" s="154"/>
    </row>
    <row r="368" spans="1:6" s="125" customFormat="1">
      <c r="A368" s="421"/>
      <c r="B368" s="477" t="s">
        <v>125</v>
      </c>
      <c r="C368" s="512"/>
      <c r="D368" s="545"/>
      <c r="E368" s="135"/>
      <c r="F368" s="136">
        <f>SUM(F337:F367)</f>
        <v>0</v>
      </c>
    </row>
    <row r="369" spans="1:8" s="125" customFormat="1">
      <c r="A369" s="397"/>
      <c r="B369" s="463"/>
      <c r="C369" s="415"/>
      <c r="D369" s="527"/>
      <c r="E369" s="106"/>
      <c r="F369" s="107"/>
    </row>
    <row r="370" spans="1:8" s="125" customFormat="1" ht="14.25" customHeight="1">
      <c r="A370" s="221"/>
      <c r="B370" s="479" t="s">
        <v>493</v>
      </c>
      <c r="C370" s="221"/>
      <c r="D370" s="222"/>
      <c r="E370" s="119"/>
      <c r="F370" s="110"/>
    </row>
    <row r="371" spans="1:8" s="125" customFormat="1">
      <c r="A371" s="397"/>
      <c r="B371" s="235"/>
      <c r="C371" s="415"/>
      <c r="D371" s="527"/>
      <c r="E371" s="106"/>
      <c r="F371" s="107"/>
    </row>
    <row r="372" spans="1:8" s="125" customFormat="1" ht="30.6">
      <c r="A372" s="219"/>
      <c r="B372" s="220" t="s">
        <v>182</v>
      </c>
      <c r="C372" s="221"/>
      <c r="D372" s="222"/>
      <c r="E372" s="119"/>
      <c r="F372" s="110"/>
    </row>
    <row r="373" spans="1:8" s="125" customFormat="1">
      <c r="A373" s="397"/>
      <c r="B373" s="235"/>
      <c r="C373" s="415"/>
      <c r="D373" s="527"/>
      <c r="E373" s="106"/>
      <c r="F373" s="107"/>
      <c r="G373" s="123"/>
      <c r="H373" s="123"/>
    </row>
    <row r="374" spans="1:8" s="125" customFormat="1" ht="39.6">
      <c r="A374" s="411" t="s">
        <v>25</v>
      </c>
      <c r="B374" s="488" t="s">
        <v>437</v>
      </c>
      <c r="C374" s="411"/>
      <c r="D374" s="552"/>
      <c r="E374" s="146"/>
      <c r="F374" s="144"/>
    </row>
    <row r="375" spans="1:8" s="125" customFormat="1" ht="39.6">
      <c r="A375" s="405"/>
      <c r="B375" s="488" t="s">
        <v>437</v>
      </c>
      <c r="C375" s="411" t="s">
        <v>99</v>
      </c>
      <c r="D375" s="552">
        <v>24</v>
      </c>
      <c r="E375" s="146"/>
      <c r="F375" s="144">
        <f>E375*D375</f>
        <v>0</v>
      </c>
    </row>
    <row r="376" spans="1:8" s="125" customFormat="1">
      <c r="A376" s="429"/>
      <c r="B376" s="278"/>
      <c r="C376" s="518"/>
      <c r="D376" s="553"/>
      <c r="E376" s="22"/>
      <c r="F376" s="139"/>
    </row>
    <row r="377" spans="1:8" s="125" customFormat="1" ht="39.6">
      <c r="A377" s="411" t="s">
        <v>26</v>
      </c>
      <c r="B377" s="474" t="s">
        <v>438</v>
      </c>
      <c r="C377" s="411" t="s">
        <v>99</v>
      </c>
      <c r="D377" s="552">
        <v>19.5</v>
      </c>
      <c r="E377" s="146"/>
      <c r="F377" s="144">
        <f>E377*D377</f>
        <v>0</v>
      </c>
    </row>
    <row r="378" spans="1:8" s="125" customFormat="1">
      <c r="A378" s="429"/>
      <c r="B378" s="278"/>
      <c r="C378" s="518"/>
      <c r="D378" s="553"/>
      <c r="E378" s="22"/>
      <c r="F378" s="139"/>
    </row>
    <row r="379" spans="1:8" s="125" customFormat="1">
      <c r="A379" s="411" t="s">
        <v>27</v>
      </c>
      <c r="B379" s="489" t="s">
        <v>439</v>
      </c>
      <c r="C379" s="411"/>
      <c r="D379" s="552"/>
      <c r="E379" s="146"/>
      <c r="F379" s="144"/>
    </row>
    <row r="380" spans="1:8" s="125" customFormat="1">
      <c r="A380" s="405"/>
      <c r="B380" s="489" t="s">
        <v>440</v>
      </c>
      <c r="C380" s="411"/>
      <c r="D380" s="552"/>
      <c r="E380" s="146"/>
      <c r="F380" s="144"/>
    </row>
    <row r="381" spans="1:8" s="125" customFormat="1">
      <c r="A381" s="405"/>
      <c r="B381" s="481" t="s">
        <v>442</v>
      </c>
      <c r="C381" s="411" t="s">
        <v>57</v>
      </c>
      <c r="D381" s="552">
        <v>78</v>
      </c>
      <c r="E381" s="146"/>
      <c r="F381" s="144">
        <f>E381*D381</f>
        <v>0</v>
      </c>
    </row>
    <row r="382" spans="1:8" s="125" customFormat="1">
      <c r="A382" s="405"/>
      <c r="B382" s="481" t="s">
        <v>443</v>
      </c>
      <c r="C382" s="411" t="s">
        <v>57</v>
      </c>
      <c r="D382" s="552">
        <v>10</v>
      </c>
      <c r="E382" s="146"/>
      <c r="F382" s="144">
        <f>E382*D382</f>
        <v>0</v>
      </c>
    </row>
    <row r="383" spans="1:8" s="125" customFormat="1">
      <c r="A383" s="405"/>
      <c r="B383" s="481" t="s">
        <v>495</v>
      </c>
      <c r="C383" s="411" t="s">
        <v>57</v>
      </c>
      <c r="D383" s="552">
        <v>12</v>
      </c>
      <c r="E383" s="146"/>
      <c r="F383" s="144">
        <f>E383*D383</f>
        <v>0</v>
      </c>
    </row>
    <row r="384" spans="1:8" s="125" customFormat="1">
      <c r="A384" s="405"/>
      <c r="B384" s="235"/>
      <c r="C384" s="411"/>
      <c r="D384" s="552"/>
      <c r="E384" s="146"/>
      <c r="F384" s="144"/>
    </row>
    <row r="385" spans="1:6" s="125" customFormat="1" ht="52.8">
      <c r="A385" s="411" t="s">
        <v>28</v>
      </c>
      <c r="B385" s="481" t="s">
        <v>441</v>
      </c>
      <c r="C385" s="411"/>
      <c r="D385" s="552"/>
      <c r="E385" s="146"/>
      <c r="F385" s="144"/>
    </row>
    <row r="386" spans="1:6" s="125" customFormat="1">
      <c r="A386" s="405"/>
      <c r="B386" s="481" t="s">
        <v>442</v>
      </c>
      <c r="C386" s="411" t="s">
        <v>57</v>
      </c>
      <c r="D386" s="552">
        <v>144</v>
      </c>
      <c r="E386" s="146"/>
      <c r="F386" s="144">
        <f>E386*D386</f>
        <v>0</v>
      </c>
    </row>
    <row r="387" spans="1:6" s="125" customFormat="1">
      <c r="A387" s="405"/>
      <c r="B387" s="481" t="s">
        <v>443</v>
      </c>
      <c r="C387" s="411" t="s">
        <v>57</v>
      </c>
      <c r="D387" s="552">
        <v>10</v>
      </c>
      <c r="E387" s="146"/>
      <c r="F387" s="144">
        <f>E387*D387</f>
        <v>0</v>
      </c>
    </row>
    <row r="388" spans="1:6" s="125" customFormat="1">
      <c r="A388" s="405"/>
      <c r="B388" s="481" t="s">
        <v>444</v>
      </c>
      <c r="C388" s="411" t="s">
        <v>57</v>
      </c>
      <c r="D388" s="552">
        <v>12</v>
      </c>
      <c r="E388" s="146"/>
      <c r="F388" s="144">
        <f>E388*D388</f>
        <v>0</v>
      </c>
    </row>
    <row r="389" spans="1:6" s="125" customFormat="1">
      <c r="A389" s="429"/>
      <c r="B389" s="278"/>
      <c r="C389" s="518"/>
      <c r="D389" s="553"/>
      <c r="E389" s="22"/>
      <c r="F389" s="139"/>
    </row>
    <row r="390" spans="1:6" s="125" customFormat="1" ht="39.6">
      <c r="A390" s="411" t="s">
        <v>29</v>
      </c>
      <c r="B390" s="490" t="s">
        <v>445</v>
      </c>
      <c r="C390" s="411"/>
      <c r="D390" s="552"/>
      <c r="E390" s="146"/>
      <c r="F390" s="144"/>
    </row>
    <row r="391" spans="1:6" s="125" customFormat="1">
      <c r="A391" s="405"/>
      <c r="B391" s="490" t="s">
        <v>446</v>
      </c>
      <c r="C391" s="411" t="s">
        <v>67</v>
      </c>
      <c r="D391" s="552">
        <v>12</v>
      </c>
      <c r="E391" s="146"/>
      <c r="F391" s="144">
        <f>E391*D391</f>
        <v>0</v>
      </c>
    </row>
    <row r="392" spans="1:6" s="125" customFormat="1">
      <c r="A392" s="429"/>
      <c r="B392" s="278"/>
      <c r="C392" s="518"/>
      <c r="D392" s="553"/>
      <c r="E392" s="22"/>
      <c r="F392" s="139"/>
    </row>
    <row r="393" spans="1:6" s="125" customFormat="1" ht="43.8" customHeight="1">
      <c r="A393" s="397" t="s">
        <v>30</v>
      </c>
      <c r="B393" s="490" t="s">
        <v>447</v>
      </c>
      <c r="C393" s="397"/>
      <c r="D393" s="543"/>
      <c r="E393" s="146"/>
      <c r="F393" s="144"/>
    </row>
    <row r="394" spans="1:6" s="125" customFormat="1">
      <c r="A394" s="405"/>
      <c r="B394" s="490" t="s">
        <v>448</v>
      </c>
      <c r="C394" s="411" t="s">
        <v>67</v>
      </c>
      <c r="D394" s="552">
        <v>6</v>
      </c>
      <c r="E394" s="146"/>
      <c r="F394" s="144">
        <f>E394*D394</f>
        <v>0</v>
      </c>
    </row>
    <row r="395" spans="1:6" s="125" customFormat="1">
      <c r="A395" s="429"/>
      <c r="B395" s="278"/>
      <c r="C395" s="518"/>
      <c r="D395" s="553"/>
      <c r="E395" s="22"/>
      <c r="F395" s="139"/>
    </row>
    <row r="396" spans="1:6" s="125" customFormat="1" ht="16.2" customHeight="1">
      <c r="A396" s="397" t="s">
        <v>31</v>
      </c>
      <c r="B396" s="466" t="s">
        <v>294</v>
      </c>
      <c r="C396" s="397" t="s">
        <v>285</v>
      </c>
      <c r="D396" s="534">
        <v>4</v>
      </c>
      <c r="E396" s="106"/>
      <c r="F396" s="107">
        <f t="shared" ref="F396" si="1">E396*D396</f>
        <v>0</v>
      </c>
    </row>
    <row r="397" spans="1:6" s="125" customFormat="1">
      <c r="A397" s="397"/>
      <c r="B397" s="466"/>
      <c r="C397" s="397"/>
      <c r="D397" s="534"/>
      <c r="E397" s="106"/>
      <c r="F397" s="107"/>
    </row>
    <row r="398" spans="1:6" s="125" customFormat="1" ht="31.2" customHeight="1">
      <c r="A398" s="397" t="s">
        <v>32</v>
      </c>
      <c r="B398" s="466" t="s">
        <v>295</v>
      </c>
      <c r="C398" s="397" t="s">
        <v>285</v>
      </c>
      <c r="D398" s="534">
        <v>4</v>
      </c>
      <c r="E398" s="106"/>
      <c r="F398" s="107">
        <f t="shared" ref="F398" si="2">E398*D398</f>
        <v>0</v>
      </c>
    </row>
    <row r="399" spans="1:6" s="125" customFormat="1" ht="12" customHeight="1">
      <c r="A399" s="397"/>
      <c r="B399" s="466"/>
      <c r="C399" s="397"/>
      <c r="D399" s="534"/>
      <c r="E399" s="106"/>
      <c r="F399" s="107"/>
    </row>
    <row r="400" spans="1:6" s="125" customFormat="1" ht="31.2" customHeight="1">
      <c r="A400" s="397" t="s">
        <v>415</v>
      </c>
      <c r="B400" s="466" t="s">
        <v>451</v>
      </c>
      <c r="C400" s="397" t="s">
        <v>285</v>
      </c>
      <c r="D400" s="534">
        <v>70</v>
      </c>
      <c r="E400" s="106"/>
      <c r="F400" s="107">
        <f t="shared" ref="F400" si="3">E400*D400</f>
        <v>0</v>
      </c>
    </row>
    <row r="401" spans="1:6" s="125" customFormat="1" ht="13.2" customHeight="1">
      <c r="A401" s="397"/>
      <c r="B401" s="466"/>
      <c r="C401" s="397"/>
      <c r="D401" s="534"/>
      <c r="E401" s="106"/>
      <c r="F401" s="107"/>
    </row>
    <row r="402" spans="1:6" s="125" customFormat="1" ht="42" customHeight="1">
      <c r="A402" s="397" t="s">
        <v>416</v>
      </c>
      <c r="B402" s="488" t="s">
        <v>452</v>
      </c>
      <c r="C402" s="397" t="s">
        <v>285</v>
      </c>
      <c r="D402" s="534">
        <v>70</v>
      </c>
      <c r="E402" s="106"/>
      <c r="F402" s="107">
        <f t="shared" ref="F402" si="4">E402*D402</f>
        <v>0</v>
      </c>
    </row>
    <row r="403" spans="1:6" s="125" customFormat="1" ht="13.2" customHeight="1">
      <c r="A403" s="397"/>
      <c r="B403" s="466"/>
      <c r="C403" s="397"/>
      <c r="D403" s="534"/>
      <c r="E403" s="133"/>
      <c r="F403" s="155"/>
    </row>
    <row r="404" spans="1:6" s="125" customFormat="1">
      <c r="A404" s="421"/>
      <c r="B404" s="477" t="s">
        <v>433</v>
      </c>
      <c r="C404" s="512"/>
      <c r="D404" s="545"/>
      <c r="E404" s="134"/>
      <c r="F404" s="136">
        <f>SUM(F372:F403)</f>
        <v>0</v>
      </c>
    </row>
    <row r="405" spans="1:6" s="125" customFormat="1">
      <c r="A405" s="397"/>
      <c r="B405" s="463"/>
      <c r="C405" s="415"/>
      <c r="D405" s="527"/>
      <c r="E405" s="106"/>
      <c r="F405" s="107"/>
    </row>
    <row r="406" spans="1:6" s="125" customFormat="1">
      <c r="A406" s="397"/>
      <c r="B406" s="463"/>
      <c r="C406" s="415"/>
      <c r="D406" s="527"/>
      <c r="E406" s="106"/>
      <c r="F406" s="107"/>
    </row>
    <row r="407" spans="1:6" s="125" customFormat="1">
      <c r="A407" s="397"/>
      <c r="B407" s="463"/>
      <c r="C407" s="415"/>
      <c r="D407" s="527"/>
      <c r="E407" s="106"/>
      <c r="F407" s="107"/>
    </row>
    <row r="408" spans="1:6" s="125" customFormat="1">
      <c r="A408" s="397"/>
      <c r="B408" s="463"/>
      <c r="C408" s="415"/>
      <c r="D408" s="527"/>
      <c r="E408" s="106"/>
      <c r="F408" s="107"/>
    </row>
    <row r="409" spans="1:6" s="125" customFormat="1">
      <c r="A409" s="397"/>
      <c r="B409" s="463"/>
      <c r="C409" s="415"/>
      <c r="D409" s="527"/>
      <c r="E409" s="106"/>
      <c r="F409" s="107"/>
    </row>
    <row r="410" spans="1:6" s="125" customFormat="1">
      <c r="A410" s="397"/>
      <c r="B410" s="463"/>
      <c r="C410" s="415"/>
      <c r="D410" s="527"/>
      <c r="E410" s="106"/>
      <c r="F410" s="107"/>
    </row>
    <row r="411" spans="1:6">
      <c r="A411" s="275"/>
      <c r="B411" s="491"/>
      <c r="C411" s="519"/>
      <c r="D411" s="555"/>
      <c r="E411" s="156"/>
      <c r="F411" s="157"/>
    </row>
  </sheetData>
  <sheetProtection algorithmName="SHA-512" hashValue="a/6nLLZKMRDaAiVOr3qgJKN0CmODoXb18gWSEPDobND6xwx5IpkN/dqFfuGLzpoCIS4+Ppjrjghg7A1c/Dgy6Q==" saltValue="S8GPp6ERivevyuxjCNvJuA==" spinCount="100000" sheet="1" objects="1" scenarios="1"/>
  <mergeCells count="2">
    <mergeCell ref="B292:B293"/>
    <mergeCell ref="B331:B332"/>
  </mergeCells>
  <conditionalFormatting sqref="F79 E81 F82 E84">
    <cfRule type="cellIs" dxfId="4" priority="3" stopIfTrue="1" operator="equal">
      <formula>0</formula>
    </cfRule>
  </conditionalFormatting>
  <conditionalFormatting sqref="F85:F88">
    <cfRule type="cellIs" dxfId="3" priority="1" stopIfTrue="1" operator="equal">
      <formula>0</formula>
    </cfRule>
  </conditionalFormatting>
  <printOptions gridLines="1"/>
  <pageMargins left="0.70866141732283472" right="0" top="0.74803149606299213" bottom="0.74803149606299213" header="0.31496062992125984" footer="0.31496062992125984"/>
  <pageSetup paperSize="9" scale="99" orientation="portrait" r:id="rId1"/>
  <headerFooter>
    <oddHeader>&amp;LSokpro d.o.o.&amp;RObčina Gorišnica</oddHeader>
    <oddFooter>&amp;LŠP Gorišnica - LOPA &amp;C&amp;P&amp;RGradbena dela</oddFooter>
  </headerFooter>
  <rowBreaks count="8" manualBreakCount="8">
    <brk id="81" max="5" man="1"/>
    <brk id="114" max="5" man="1"/>
    <brk id="144" max="5" man="1"/>
    <brk id="220" max="5" man="1"/>
    <brk id="260" max="5" man="1"/>
    <brk id="298" max="5" man="1"/>
    <brk id="334" max="5" man="1"/>
    <brk id="36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4"/>
  <sheetViews>
    <sheetView view="pageBreakPreview" topLeftCell="A100" zoomScale="167" zoomScaleNormal="100" zoomScaleSheetLayoutView="167" workbookViewId="0">
      <selection activeCell="J116" sqref="J116"/>
    </sheetView>
  </sheetViews>
  <sheetFormatPr defaultColWidth="8.88671875" defaultRowHeight="13.2"/>
  <cols>
    <col min="1" max="1" width="5.44140625" style="201" customWidth="1"/>
    <col min="2" max="2" width="49.5546875" style="200" customWidth="1"/>
    <col min="3" max="3" width="5.88671875" style="202" customWidth="1"/>
    <col min="4" max="4" width="9.33203125" style="327" customWidth="1"/>
    <col min="5" max="5" width="9.44140625" style="396" customWidth="1"/>
    <col min="6" max="6" width="13.109375" style="160" customWidth="1"/>
    <col min="7" max="253" width="8.88671875" style="158"/>
    <col min="254" max="254" width="7" style="158" customWidth="1"/>
    <col min="255" max="255" width="51.44140625" style="158" customWidth="1"/>
    <col min="256" max="256" width="6.109375" style="158" customWidth="1"/>
    <col min="257" max="257" width="8.88671875" style="158"/>
    <col min="258" max="258" width="9.109375" style="158" bestFit="1" customWidth="1"/>
    <col min="259" max="259" width="11.88671875" style="158" bestFit="1" customWidth="1"/>
    <col min="260" max="260" width="8.88671875" style="158"/>
    <col min="261" max="261" width="27.6640625" style="158" customWidth="1"/>
    <col min="262" max="509" width="8.88671875" style="158"/>
    <col min="510" max="510" width="7" style="158" customWidth="1"/>
    <col min="511" max="511" width="51.44140625" style="158" customWidth="1"/>
    <col min="512" max="512" width="6.109375" style="158" customWidth="1"/>
    <col min="513" max="513" width="8.88671875" style="158"/>
    <col min="514" max="514" width="9.109375" style="158" bestFit="1" customWidth="1"/>
    <col min="515" max="515" width="11.88671875" style="158" bestFit="1" customWidth="1"/>
    <col min="516" max="516" width="8.88671875" style="158"/>
    <col min="517" max="517" width="27.6640625" style="158" customWidth="1"/>
    <col min="518" max="765" width="8.88671875" style="158"/>
    <col min="766" max="766" width="7" style="158" customWidth="1"/>
    <col min="767" max="767" width="51.44140625" style="158" customWidth="1"/>
    <col min="768" max="768" width="6.109375" style="158" customWidth="1"/>
    <col min="769" max="769" width="8.88671875" style="158"/>
    <col min="770" max="770" width="9.109375" style="158" bestFit="1" customWidth="1"/>
    <col min="771" max="771" width="11.88671875" style="158" bestFit="1" customWidth="1"/>
    <col min="772" max="772" width="8.88671875" style="158"/>
    <col min="773" max="773" width="27.6640625" style="158" customWidth="1"/>
    <col min="774" max="1021" width="8.88671875" style="158"/>
    <col min="1022" max="1022" width="7" style="158" customWidth="1"/>
    <col min="1023" max="1023" width="51.44140625" style="158" customWidth="1"/>
    <col min="1024" max="1024" width="6.109375" style="158" customWidth="1"/>
    <col min="1025" max="1025" width="8.88671875" style="158"/>
    <col min="1026" max="1026" width="9.109375" style="158" bestFit="1" customWidth="1"/>
    <col min="1027" max="1027" width="11.88671875" style="158" bestFit="1" customWidth="1"/>
    <col min="1028" max="1028" width="8.88671875" style="158"/>
    <col min="1029" max="1029" width="27.6640625" style="158" customWidth="1"/>
    <col min="1030" max="1277" width="8.88671875" style="158"/>
    <col min="1278" max="1278" width="7" style="158" customWidth="1"/>
    <col min="1279" max="1279" width="51.44140625" style="158" customWidth="1"/>
    <col min="1280" max="1280" width="6.109375" style="158" customWidth="1"/>
    <col min="1281" max="1281" width="8.88671875" style="158"/>
    <col min="1282" max="1282" width="9.109375" style="158" bestFit="1" customWidth="1"/>
    <col min="1283" max="1283" width="11.88671875" style="158" bestFit="1" customWidth="1"/>
    <col min="1284" max="1284" width="8.88671875" style="158"/>
    <col min="1285" max="1285" width="27.6640625" style="158" customWidth="1"/>
    <col min="1286" max="1533" width="8.88671875" style="158"/>
    <col min="1534" max="1534" width="7" style="158" customWidth="1"/>
    <col min="1535" max="1535" width="51.44140625" style="158" customWidth="1"/>
    <col min="1536" max="1536" width="6.109375" style="158" customWidth="1"/>
    <col min="1537" max="1537" width="8.88671875" style="158"/>
    <col min="1538" max="1538" width="9.109375" style="158" bestFit="1" customWidth="1"/>
    <col min="1539" max="1539" width="11.88671875" style="158" bestFit="1" customWidth="1"/>
    <col min="1540" max="1540" width="8.88671875" style="158"/>
    <col min="1541" max="1541" width="27.6640625" style="158" customWidth="1"/>
    <col min="1542" max="1789" width="8.88671875" style="158"/>
    <col min="1790" max="1790" width="7" style="158" customWidth="1"/>
    <col min="1791" max="1791" width="51.44140625" style="158" customWidth="1"/>
    <col min="1792" max="1792" width="6.109375" style="158" customWidth="1"/>
    <col min="1793" max="1793" width="8.88671875" style="158"/>
    <col min="1794" max="1794" width="9.109375" style="158" bestFit="1" customWidth="1"/>
    <col min="1795" max="1795" width="11.88671875" style="158" bestFit="1" customWidth="1"/>
    <col min="1796" max="1796" width="8.88671875" style="158"/>
    <col min="1797" max="1797" width="27.6640625" style="158" customWidth="1"/>
    <col min="1798" max="2045" width="8.88671875" style="158"/>
    <col min="2046" max="2046" width="7" style="158" customWidth="1"/>
    <col min="2047" max="2047" width="51.44140625" style="158" customWidth="1"/>
    <col min="2048" max="2048" width="6.109375" style="158" customWidth="1"/>
    <col min="2049" max="2049" width="8.88671875" style="158"/>
    <col min="2050" max="2050" width="9.109375" style="158" bestFit="1" customWidth="1"/>
    <col min="2051" max="2051" width="11.88671875" style="158" bestFit="1" customWidth="1"/>
    <col min="2052" max="2052" width="8.88671875" style="158"/>
    <col min="2053" max="2053" width="27.6640625" style="158" customWidth="1"/>
    <col min="2054" max="2301" width="8.88671875" style="158"/>
    <col min="2302" max="2302" width="7" style="158" customWidth="1"/>
    <col min="2303" max="2303" width="51.44140625" style="158" customWidth="1"/>
    <col min="2304" max="2304" width="6.109375" style="158" customWidth="1"/>
    <col min="2305" max="2305" width="8.88671875" style="158"/>
    <col min="2306" max="2306" width="9.109375" style="158" bestFit="1" customWidth="1"/>
    <col min="2307" max="2307" width="11.88671875" style="158" bestFit="1" customWidth="1"/>
    <col min="2308" max="2308" width="8.88671875" style="158"/>
    <col min="2309" max="2309" width="27.6640625" style="158" customWidth="1"/>
    <col min="2310" max="2557" width="8.88671875" style="158"/>
    <col min="2558" max="2558" width="7" style="158" customWidth="1"/>
    <col min="2559" max="2559" width="51.44140625" style="158" customWidth="1"/>
    <col min="2560" max="2560" width="6.109375" style="158" customWidth="1"/>
    <col min="2561" max="2561" width="8.88671875" style="158"/>
    <col min="2562" max="2562" width="9.109375" style="158" bestFit="1" customWidth="1"/>
    <col min="2563" max="2563" width="11.88671875" style="158" bestFit="1" customWidth="1"/>
    <col min="2564" max="2564" width="8.88671875" style="158"/>
    <col min="2565" max="2565" width="27.6640625" style="158" customWidth="1"/>
    <col min="2566" max="2813" width="8.88671875" style="158"/>
    <col min="2814" max="2814" width="7" style="158" customWidth="1"/>
    <col min="2815" max="2815" width="51.44140625" style="158" customWidth="1"/>
    <col min="2816" max="2816" width="6.109375" style="158" customWidth="1"/>
    <col min="2817" max="2817" width="8.88671875" style="158"/>
    <col min="2818" max="2818" width="9.109375" style="158" bestFit="1" customWidth="1"/>
    <col min="2819" max="2819" width="11.88671875" style="158" bestFit="1" customWidth="1"/>
    <col min="2820" max="2820" width="8.88671875" style="158"/>
    <col min="2821" max="2821" width="27.6640625" style="158" customWidth="1"/>
    <col min="2822" max="3069" width="8.88671875" style="158"/>
    <col min="3070" max="3070" width="7" style="158" customWidth="1"/>
    <col min="3071" max="3071" width="51.44140625" style="158" customWidth="1"/>
    <col min="3072" max="3072" width="6.109375" style="158" customWidth="1"/>
    <col min="3073" max="3073" width="8.88671875" style="158"/>
    <col min="3074" max="3074" width="9.109375" style="158" bestFit="1" customWidth="1"/>
    <col min="3075" max="3075" width="11.88671875" style="158" bestFit="1" customWidth="1"/>
    <col min="3076" max="3076" width="8.88671875" style="158"/>
    <col min="3077" max="3077" width="27.6640625" style="158" customWidth="1"/>
    <col min="3078" max="3325" width="8.88671875" style="158"/>
    <col min="3326" max="3326" width="7" style="158" customWidth="1"/>
    <col min="3327" max="3327" width="51.44140625" style="158" customWidth="1"/>
    <col min="3328" max="3328" width="6.109375" style="158" customWidth="1"/>
    <col min="3329" max="3329" width="8.88671875" style="158"/>
    <col min="3330" max="3330" width="9.109375" style="158" bestFit="1" customWidth="1"/>
    <col min="3331" max="3331" width="11.88671875" style="158" bestFit="1" customWidth="1"/>
    <col min="3332" max="3332" width="8.88671875" style="158"/>
    <col min="3333" max="3333" width="27.6640625" style="158" customWidth="1"/>
    <col min="3334" max="3581" width="8.88671875" style="158"/>
    <col min="3582" max="3582" width="7" style="158" customWidth="1"/>
    <col min="3583" max="3583" width="51.44140625" style="158" customWidth="1"/>
    <col min="3584" max="3584" width="6.109375" style="158" customWidth="1"/>
    <col min="3585" max="3585" width="8.88671875" style="158"/>
    <col min="3586" max="3586" width="9.109375" style="158" bestFit="1" customWidth="1"/>
    <col min="3587" max="3587" width="11.88671875" style="158" bestFit="1" customWidth="1"/>
    <col min="3588" max="3588" width="8.88671875" style="158"/>
    <col min="3589" max="3589" width="27.6640625" style="158" customWidth="1"/>
    <col min="3590" max="3837" width="8.88671875" style="158"/>
    <col min="3838" max="3838" width="7" style="158" customWidth="1"/>
    <col min="3839" max="3839" width="51.44140625" style="158" customWidth="1"/>
    <col min="3840" max="3840" width="6.109375" style="158" customWidth="1"/>
    <col min="3841" max="3841" width="8.88671875" style="158"/>
    <col min="3842" max="3842" width="9.109375" style="158" bestFit="1" customWidth="1"/>
    <col min="3843" max="3843" width="11.88671875" style="158" bestFit="1" customWidth="1"/>
    <col min="3844" max="3844" width="8.88671875" style="158"/>
    <col min="3845" max="3845" width="27.6640625" style="158" customWidth="1"/>
    <col min="3846" max="4093" width="8.88671875" style="158"/>
    <col min="4094" max="4094" width="7" style="158" customWidth="1"/>
    <col min="4095" max="4095" width="51.44140625" style="158" customWidth="1"/>
    <col min="4096" max="4096" width="6.109375" style="158" customWidth="1"/>
    <col min="4097" max="4097" width="8.88671875" style="158"/>
    <col min="4098" max="4098" width="9.109375" style="158" bestFit="1" customWidth="1"/>
    <col min="4099" max="4099" width="11.88671875" style="158" bestFit="1" customWidth="1"/>
    <col min="4100" max="4100" width="8.88671875" style="158"/>
    <col min="4101" max="4101" width="27.6640625" style="158" customWidth="1"/>
    <col min="4102" max="4349" width="8.88671875" style="158"/>
    <col min="4350" max="4350" width="7" style="158" customWidth="1"/>
    <col min="4351" max="4351" width="51.44140625" style="158" customWidth="1"/>
    <col min="4352" max="4352" width="6.109375" style="158" customWidth="1"/>
    <col min="4353" max="4353" width="8.88671875" style="158"/>
    <col min="4354" max="4354" width="9.109375" style="158" bestFit="1" customWidth="1"/>
    <col min="4355" max="4355" width="11.88671875" style="158" bestFit="1" customWidth="1"/>
    <col min="4356" max="4356" width="8.88671875" style="158"/>
    <col min="4357" max="4357" width="27.6640625" style="158" customWidth="1"/>
    <col min="4358" max="4605" width="8.88671875" style="158"/>
    <col min="4606" max="4606" width="7" style="158" customWidth="1"/>
    <col min="4607" max="4607" width="51.44140625" style="158" customWidth="1"/>
    <col min="4608" max="4608" width="6.109375" style="158" customWidth="1"/>
    <col min="4609" max="4609" width="8.88671875" style="158"/>
    <col min="4610" max="4610" width="9.109375" style="158" bestFit="1" customWidth="1"/>
    <col min="4611" max="4611" width="11.88671875" style="158" bestFit="1" customWidth="1"/>
    <col min="4612" max="4612" width="8.88671875" style="158"/>
    <col min="4613" max="4613" width="27.6640625" style="158" customWidth="1"/>
    <col min="4614" max="4861" width="8.88671875" style="158"/>
    <col min="4862" max="4862" width="7" style="158" customWidth="1"/>
    <col min="4863" max="4863" width="51.44140625" style="158" customWidth="1"/>
    <col min="4864" max="4864" width="6.109375" style="158" customWidth="1"/>
    <col min="4865" max="4865" width="8.88671875" style="158"/>
    <col min="4866" max="4866" width="9.109375" style="158" bestFit="1" customWidth="1"/>
    <col min="4867" max="4867" width="11.88671875" style="158" bestFit="1" customWidth="1"/>
    <col min="4868" max="4868" width="8.88671875" style="158"/>
    <col min="4869" max="4869" width="27.6640625" style="158" customWidth="1"/>
    <col min="4870" max="5117" width="8.88671875" style="158"/>
    <col min="5118" max="5118" width="7" style="158" customWidth="1"/>
    <col min="5119" max="5119" width="51.44140625" style="158" customWidth="1"/>
    <col min="5120" max="5120" width="6.109375" style="158" customWidth="1"/>
    <col min="5121" max="5121" width="8.88671875" style="158"/>
    <col min="5122" max="5122" width="9.109375" style="158" bestFit="1" customWidth="1"/>
    <col min="5123" max="5123" width="11.88671875" style="158" bestFit="1" customWidth="1"/>
    <col min="5124" max="5124" width="8.88671875" style="158"/>
    <col min="5125" max="5125" width="27.6640625" style="158" customWidth="1"/>
    <col min="5126" max="5373" width="8.88671875" style="158"/>
    <col min="5374" max="5374" width="7" style="158" customWidth="1"/>
    <col min="5375" max="5375" width="51.44140625" style="158" customWidth="1"/>
    <col min="5376" max="5376" width="6.109375" style="158" customWidth="1"/>
    <col min="5377" max="5377" width="8.88671875" style="158"/>
    <col min="5378" max="5378" width="9.109375" style="158" bestFit="1" customWidth="1"/>
    <col min="5379" max="5379" width="11.88671875" style="158" bestFit="1" customWidth="1"/>
    <col min="5380" max="5380" width="8.88671875" style="158"/>
    <col min="5381" max="5381" width="27.6640625" style="158" customWidth="1"/>
    <col min="5382" max="5629" width="8.88671875" style="158"/>
    <col min="5630" max="5630" width="7" style="158" customWidth="1"/>
    <col min="5631" max="5631" width="51.44140625" style="158" customWidth="1"/>
    <col min="5632" max="5632" width="6.109375" style="158" customWidth="1"/>
    <col min="5633" max="5633" width="8.88671875" style="158"/>
    <col min="5634" max="5634" width="9.109375" style="158" bestFit="1" customWidth="1"/>
    <col min="5635" max="5635" width="11.88671875" style="158" bestFit="1" customWidth="1"/>
    <col min="5636" max="5636" width="8.88671875" style="158"/>
    <col min="5637" max="5637" width="27.6640625" style="158" customWidth="1"/>
    <col min="5638" max="5885" width="8.88671875" style="158"/>
    <col min="5886" max="5886" width="7" style="158" customWidth="1"/>
    <col min="5887" max="5887" width="51.44140625" style="158" customWidth="1"/>
    <col min="5888" max="5888" width="6.109375" style="158" customWidth="1"/>
    <col min="5889" max="5889" width="8.88671875" style="158"/>
    <col min="5890" max="5890" width="9.109375" style="158" bestFit="1" customWidth="1"/>
    <col min="5891" max="5891" width="11.88671875" style="158" bestFit="1" customWidth="1"/>
    <col min="5892" max="5892" width="8.88671875" style="158"/>
    <col min="5893" max="5893" width="27.6640625" style="158" customWidth="1"/>
    <col min="5894" max="6141" width="8.88671875" style="158"/>
    <col min="6142" max="6142" width="7" style="158" customWidth="1"/>
    <col min="6143" max="6143" width="51.44140625" style="158" customWidth="1"/>
    <col min="6144" max="6144" width="6.109375" style="158" customWidth="1"/>
    <col min="6145" max="6145" width="8.88671875" style="158"/>
    <col min="6146" max="6146" width="9.109375" style="158" bestFit="1" customWidth="1"/>
    <col min="6147" max="6147" width="11.88671875" style="158" bestFit="1" customWidth="1"/>
    <col min="6148" max="6148" width="8.88671875" style="158"/>
    <col min="6149" max="6149" width="27.6640625" style="158" customWidth="1"/>
    <col min="6150" max="6397" width="8.88671875" style="158"/>
    <col min="6398" max="6398" width="7" style="158" customWidth="1"/>
    <col min="6399" max="6399" width="51.44140625" style="158" customWidth="1"/>
    <col min="6400" max="6400" width="6.109375" style="158" customWidth="1"/>
    <col min="6401" max="6401" width="8.88671875" style="158"/>
    <col min="6402" max="6402" width="9.109375" style="158" bestFit="1" customWidth="1"/>
    <col min="6403" max="6403" width="11.88671875" style="158" bestFit="1" customWidth="1"/>
    <col min="6404" max="6404" width="8.88671875" style="158"/>
    <col min="6405" max="6405" width="27.6640625" style="158" customWidth="1"/>
    <col min="6406" max="6653" width="8.88671875" style="158"/>
    <col min="6654" max="6654" width="7" style="158" customWidth="1"/>
    <col min="6655" max="6655" width="51.44140625" style="158" customWidth="1"/>
    <col min="6656" max="6656" width="6.109375" style="158" customWidth="1"/>
    <col min="6657" max="6657" width="8.88671875" style="158"/>
    <col min="6658" max="6658" width="9.109375" style="158" bestFit="1" customWidth="1"/>
    <col min="6659" max="6659" width="11.88671875" style="158" bestFit="1" customWidth="1"/>
    <col min="6660" max="6660" width="8.88671875" style="158"/>
    <col min="6661" max="6661" width="27.6640625" style="158" customWidth="1"/>
    <col min="6662" max="6909" width="8.88671875" style="158"/>
    <col min="6910" max="6910" width="7" style="158" customWidth="1"/>
    <col min="6911" max="6911" width="51.44140625" style="158" customWidth="1"/>
    <col min="6912" max="6912" width="6.109375" style="158" customWidth="1"/>
    <col min="6913" max="6913" width="8.88671875" style="158"/>
    <col min="6914" max="6914" width="9.109375" style="158" bestFit="1" customWidth="1"/>
    <col min="6915" max="6915" width="11.88671875" style="158" bestFit="1" customWidth="1"/>
    <col min="6916" max="6916" width="8.88671875" style="158"/>
    <col min="6917" max="6917" width="27.6640625" style="158" customWidth="1"/>
    <col min="6918" max="7165" width="8.88671875" style="158"/>
    <col min="7166" max="7166" width="7" style="158" customWidth="1"/>
    <col min="7167" max="7167" width="51.44140625" style="158" customWidth="1"/>
    <col min="7168" max="7168" width="6.109375" style="158" customWidth="1"/>
    <col min="7169" max="7169" width="8.88671875" style="158"/>
    <col min="7170" max="7170" width="9.109375" style="158" bestFit="1" customWidth="1"/>
    <col min="7171" max="7171" width="11.88671875" style="158" bestFit="1" customWidth="1"/>
    <col min="7172" max="7172" width="8.88671875" style="158"/>
    <col min="7173" max="7173" width="27.6640625" style="158" customWidth="1"/>
    <col min="7174" max="7421" width="8.88671875" style="158"/>
    <col min="7422" max="7422" width="7" style="158" customWidth="1"/>
    <col min="7423" max="7423" width="51.44140625" style="158" customWidth="1"/>
    <col min="7424" max="7424" width="6.109375" style="158" customWidth="1"/>
    <col min="7425" max="7425" width="8.88671875" style="158"/>
    <col min="7426" max="7426" width="9.109375" style="158" bestFit="1" customWidth="1"/>
    <col min="7427" max="7427" width="11.88671875" style="158" bestFit="1" customWidth="1"/>
    <col min="7428" max="7428" width="8.88671875" style="158"/>
    <col min="7429" max="7429" width="27.6640625" style="158" customWidth="1"/>
    <col min="7430" max="7677" width="8.88671875" style="158"/>
    <col min="7678" max="7678" width="7" style="158" customWidth="1"/>
    <col min="7679" max="7679" width="51.44140625" style="158" customWidth="1"/>
    <col min="7680" max="7680" width="6.109375" style="158" customWidth="1"/>
    <col min="7681" max="7681" width="8.88671875" style="158"/>
    <col min="7682" max="7682" width="9.109375" style="158" bestFit="1" customWidth="1"/>
    <col min="7683" max="7683" width="11.88671875" style="158" bestFit="1" customWidth="1"/>
    <col min="7684" max="7684" width="8.88671875" style="158"/>
    <col min="7685" max="7685" width="27.6640625" style="158" customWidth="1"/>
    <col min="7686" max="7933" width="8.88671875" style="158"/>
    <col min="7934" max="7934" width="7" style="158" customWidth="1"/>
    <col min="7935" max="7935" width="51.44140625" style="158" customWidth="1"/>
    <col min="7936" max="7936" width="6.109375" style="158" customWidth="1"/>
    <col min="7937" max="7937" width="8.88671875" style="158"/>
    <col min="7938" max="7938" width="9.109375" style="158" bestFit="1" customWidth="1"/>
    <col min="7939" max="7939" width="11.88671875" style="158" bestFit="1" customWidth="1"/>
    <col min="7940" max="7940" width="8.88671875" style="158"/>
    <col min="7941" max="7941" width="27.6640625" style="158" customWidth="1"/>
    <col min="7942" max="8189" width="8.88671875" style="158"/>
    <col min="8190" max="8190" width="7" style="158" customWidth="1"/>
    <col min="8191" max="8191" width="51.44140625" style="158" customWidth="1"/>
    <col min="8192" max="8192" width="6.109375" style="158" customWidth="1"/>
    <col min="8193" max="8193" width="8.88671875" style="158"/>
    <col min="8194" max="8194" width="9.109375" style="158" bestFit="1" customWidth="1"/>
    <col min="8195" max="8195" width="11.88671875" style="158" bestFit="1" customWidth="1"/>
    <col min="8196" max="8196" width="8.88671875" style="158"/>
    <col min="8197" max="8197" width="27.6640625" style="158" customWidth="1"/>
    <col min="8198" max="8445" width="8.88671875" style="158"/>
    <col min="8446" max="8446" width="7" style="158" customWidth="1"/>
    <col min="8447" max="8447" width="51.44140625" style="158" customWidth="1"/>
    <col min="8448" max="8448" width="6.109375" style="158" customWidth="1"/>
    <col min="8449" max="8449" width="8.88671875" style="158"/>
    <col min="8450" max="8450" width="9.109375" style="158" bestFit="1" customWidth="1"/>
    <col min="8451" max="8451" width="11.88671875" style="158" bestFit="1" customWidth="1"/>
    <col min="8452" max="8452" width="8.88671875" style="158"/>
    <col min="8453" max="8453" width="27.6640625" style="158" customWidth="1"/>
    <col min="8454" max="8701" width="8.88671875" style="158"/>
    <col min="8702" max="8702" width="7" style="158" customWidth="1"/>
    <col min="8703" max="8703" width="51.44140625" style="158" customWidth="1"/>
    <col min="8704" max="8704" width="6.109375" style="158" customWidth="1"/>
    <col min="8705" max="8705" width="8.88671875" style="158"/>
    <col min="8706" max="8706" width="9.109375" style="158" bestFit="1" customWidth="1"/>
    <col min="8707" max="8707" width="11.88671875" style="158" bestFit="1" customWidth="1"/>
    <col min="8708" max="8708" width="8.88671875" style="158"/>
    <col min="8709" max="8709" width="27.6640625" style="158" customWidth="1"/>
    <col min="8710" max="8957" width="8.88671875" style="158"/>
    <col min="8958" max="8958" width="7" style="158" customWidth="1"/>
    <col min="8959" max="8959" width="51.44140625" style="158" customWidth="1"/>
    <col min="8960" max="8960" width="6.109375" style="158" customWidth="1"/>
    <col min="8961" max="8961" width="8.88671875" style="158"/>
    <col min="8962" max="8962" width="9.109375" style="158" bestFit="1" customWidth="1"/>
    <col min="8963" max="8963" width="11.88671875" style="158" bestFit="1" customWidth="1"/>
    <col min="8964" max="8964" width="8.88671875" style="158"/>
    <col min="8965" max="8965" width="27.6640625" style="158" customWidth="1"/>
    <col min="8966" max="9213" width="8.88671875" style="158"/>
    <col min="9214" max="9214" width="7" style="158" customWidth="1"/>
    <col min="9215" max="9215" width="51.44140625" style="158" customWidth="1"/>
    <col min="9216" max="9216" width="6.109375" style="158" customWidth="1"/>
    <col min="9217" max="9217" width="8.88671875" style="158"/>
    <col min="9218" max="9218" width="9.109375" style="158" bestFit="1" customWidth="1"/>
    <col min="9219" max="9219" width="11.88671875" style="158" bestFit="1" customWidth="1"/>
    <col min="9220" max="9220" width="8.88671875" style="158"/>
    <col min="9221" max="9221" width="27.6640625" style="158" customWidth="1"/>
    <col min="9222" max="9469" width="8.88671875" style="158"/>
    <col min="9470" max="9470" width="7" style="158" customWidth="1"/>
    <col min="9471" max="9471" width="51.44140625" style="158" customWidth="1"/>
    <col min="9472" max="9472" width="6.109375" style="158" customWidth="1"/>
    <col min="9473" max="9473" width="8.88671875" style="158"/>
    <col min="9474" max="9474" width="9.109375" style="158" bestFit="1" customWidth="1"/>
    <col min="9475" max="9475" width="11.88671875" style="158" bestFit="1" customWidth="1"/>
    <col min="9476" max="9476" width="8.88671875" style="158"/>
    <col min="9477" max="9477" width="27.6640625" style="158" customWidth="1"/>
    <col min="9478" max="9725" width="8.88671875" style="158"/>
    <col min="9726" max="9726" width="7" style="158" customWidth="1"/>
    <col min="9727" max="9727" width="51.44140625" style="158" customWidth="1"/>
    <col min="9728" max="9728" width="6.109375" style="158" customWidth="1"/>
    <col min="9729" max="9729" width="8.88671875" style="158"/>
    <col min="9730" max="9730" width="9.109375" style="158" bestFit="1" customWidth="1"/>
    <col min="9731" max="9731" width="11.88671875" style="158" bestFit="1" customWidth="1"/>
    <col min="9732" max="9732" width="8.88671875" style="158"/>
    <col min="9733" max="9733" width="27.6640625" style="158" customWidth="1"/>
    <col min="9734" max="9981" width="8.88671875" style="158"/>
    <col min="9982" max="9982" width="7" style="158" customWidth="1"/>
    <col min="9983" max="9983" width="51.44140625" style="158" customWidth="1"/>
    <col min="9984" max="9984" width="6.109375" style="158" customWidth="1"/>
    <col min="9985" max="9985" width="8.88671875" style="158"/>
    <col min="9986" max="9986" width="9.109375" style="158" bestFit="1" customWidth="1"/>
    <col min="9987" max="9987" width="11.88671875" style="158" bestFit="1" customWidth="1"/>
    <col min="9988" max="9988" width="8.88671875" style="158"/>
    <col min="9989" max="9989" width="27.6640625" style="158" customWidth="1"/>
    <col min="9990" max="10237" width="8.88671875" style="158"/>
    <col min="10238" max="10238" width="7" style="158" customWidth="1"/>
    <col min="10239" max="10239" width="51.44140625" style="158" customWidth="1"/>
    <col min="10240" max="10240" width="6.109375" style="158" customWidth="1"/>
    <col min="10241" max="10241" width="8.88671875" style="158"/>
    <col min="10242" max="10242" width="9.109375" style="158" bestFit="1" customWidth="1"/>
    <col min="10243" max="10243" width="11.88671875" style="158" bestFit="1" customWidth="1"/>
    <col min="10244" max="10244" width="8.88671875" style="158"/>
    <col min="10245" max="10245" width="27.6640625" style="158" customWidth="1"/>
    <col min="10246" max="10493" width="8.88671875" style="158"/>
    <col min="10494" max="10494" width="7" style="158" customWidth="1"/>
    <col min="10495" max="10495" width="51.44140625" style="158" customWidth="1"/>
    <col min="10496" max="10496" width="6.109375" style="158" customWidth="1"/>
    <col min="10497" max="10497" width="8.88671875" style="158"/>
    <col min="10498" max="10498" width="9.109375" style="158" bestFit="1" customWidth="1"/>
    <col min="10499" max="10499" width="11.88671875" style="158" bestFit="1" customWidth="1"/>
    <col min="10500" max="10500" width="8.88671875" style="158"/>
    <col min="10501" max="10501" width="27.6640625" style="158" customWidth="1"/>
    <col min="10502" max="10749" width="8.88671875" style="158"/>
    <col min="10750" max="10750" width="7" style="158" customWidth="1"/>
    <col min="10751" max="10751" width="51.44140625" style="158" customWidth="1"/>
    <col min="10752" max="10752" width="6.109375" style="158" customWidth="1"/>
    <col min="10753" max="10753" width="8.88671875" style="158"/>
    <col min="10754" max="10754" width="9.109375" style="158" bestFit="1" customWidth="1"/>
    <col min="10755" max="10755" width="11.88671875" style="158" bestFit="1" customWidth="1"/>
    <col min="10756" max="10756" width="8.88671875" style="158"/>
    <col min="10757" max="10757" width="27.6640625" style="158" customWidth="1"/>
    <col min="10758" max="11005" width="8.88671875" style="158"/>
    <col min="11006" max="11006" width="7" style="158" customWidth="1"/>
    <col min="11007" max="11007" width="51.44140625" style="158" customWidth="1"/>
    <col min="11008" max="11008" width="6.109375" style="158" customWidth="1"/>
    <col min="11009" max="11009" width="8.88671875" style="158"/>
    <col min="11010" max="11010" width="9.109375" style="158" bestFit="1" customWidth="1"/>
    <col min="11011" max="11011" width="11.88671875" style="158" bestFit="1" customWidth="1"/>
    <col min="11012" max="11012" width="8.88671875" style="158"/>
    <col min="11013" max="11013" width="27.6640625" style="158" customWidth="1"/>
    <col min="11014" max="11261" width="8.88671875" style="158"/>
    <col min="11262" max="11262" width="7" style="158" customWidth="1"/>
    <col min="11263" max="11263" width="51.44140625" style="158" customWidth="1"/>
    <col min="11264" max="11264" width="6.109375" style="158" customWidth="1"/>
    <col min="11265" max="11265" width="8.88671875" style="158"/>
    <col min="11266" max="11266" width="9.109375" style="158" bestFit="1" customWidth="1"/>
    <col min="11267" max="11267" width="11.88671875" style="158" bestFit="1" customWidth="1"/>
    <col min="11268" max="11268" width="8.88671875" style="158"/>
    <col min="11269" max="11269" width="27.6640625" style="158" customWidth="1"/>
    <col min="11270" max="11517" width="8.88671875" style="158"/>
    <col min="11518" max="11518" width="7" style="158" customWidth="1"/>
    <col min="11519" max="11519" width="51.44140625" style="158" customWidth="1"/>
    <col min="11520" max="11520" width="6.109375" style="158" customWidth="1"/>
    <col min="11521" max="11521" width="8.88671875" style="158"/>
    <col min="11522" max="11522" width="9.109375" style="158" bestFit="1" customWidth="1"/>
    <col min="11523" max="11523" width="11.88671875" style="158" bestFit="1" customWidth="1"/>
    <col min="11524" max="11524" width="8.88671875" style="158"/>
    <col min="11525" max="11525" width="27.6640625" style="158" customWidth="1"/>
    <col min="11526" max="11773" width="8.88671875" style="158"/>
    <col min="11774" max="11774" width="7" style="158" customWidth="1"/>
    <col min="11775" max="11775" width="51.44140625" style="158" customWidth="1"/>
    <col min="11776" max="11776" width="6.109375" style="158" customWidth="1"/>
    <col min="11777" max="11777" width="8.88671875" style="158"/>
    <col min="11778" max="11778" width="9.109375" style="158" bestFit="1" customWidth="1"/>
    <col min="11779" max="11779" width="11.88671875" style="158" bestFit="1" customWidth="1"/>
    <col min="11780" max="11780" width="8.88671875" style="158"/>
    <col min="11781" max="11781" width="27.6640625" style="158" customWidth="1"/>
    <col min="11782" max="12029" width="8.88671875" style="158"/>
    <col min="12030" max="12030" width="7" style="158" customWidth="1"/>
    <col min="12031" max="12031" width="51.44140625" style="158" customWidth="1"/>
    <col min="12032" max="12032" width="6.109375" style="158" customWidth="1"/>
    <col min="12033" max="12033" width="8.88671875" style="158"/>
    <col min="12034" max="12034" width="9.109375" style="158" bestFit="1" customWidth="1"/>
    <col min="12035" max="12035" width="11.88671875" style="158" bestFit="1" customWidth="1"/>
    <col min="12036" max="12036" width="8.88671875" style="158"/>
    <col min="12037" max="12037" width="27.6640625" style="158" customWidth="1"/>
    <col min="12038" max="12285" width="8.88671875" style="158"/>
    <col min="12286" max="12286" width="7" style="158" customWidth="1"/>
    <col min="12287" max="12287" width="51.44140625" style="158" customWidth="1"/>
    <col min="12288" max="12288" width="6.109375" style="158" customWidth="1"/>
    <col min="12289" max="12289" width="8.88671875" style="158"/>
    <col min="12290" max="12290" width="9.109375" style="158" bestFit="1" customWidth="1"/>
    <col min="12291" max="12291" width="11.88671875" style="158" bestFit="1" customWidth="1"/>
    <col min="12292" max="12292" width="8.88671875" style="158"/>
    <col min="12293" max="12293" width="27.6640625" style="158" customWidth="1"/>
    <col min="12294" max="12541" width="8.88671875" style="158"/>
    <col min="12542" max="12542" width="7" style="158" customWidth="1"/>
    <col min="12543" max="12543" width="51.44140625" style="158" customWidth="1"/>
    <col min="12544" max="12544" width="6.109375" style="158" customWidth="1"/>
    <col min="12545" max="12545" width="8.88671875" style="158"/>
    <col min="12546" max="12546" width="9.109375" style="158" bestFit="1" customWidth="1"/>
    <col min="12547" max="12547" width="11.88671875" style="158" bestFit="1" customWidth="1"/>
    <col min="12548" max="12548" width="8.88671875" style="158"/>
    <col min="12549" max="12549" width="27.6640625" style="158" customWidth="1"/>
    <col min="12550" max="12797" width="8.88671875" style="158"/>
    <col min="12798" max="12798" width="7" style="158" customWidth="1"/>
    <col min="12799" max="12799" width="51.44140625" style="158" customWidth="1"/>
    <col min="12800" max="12800" width="6.109375" style="158" customWidth="1"/>
    <col min="12801" max="12801" width="8.88671875" style="158"/>
    <col min="12802" max="12802" width="9.109375" style="158" bestFit="1" customWidth="1"/>
    <col min="12803" max="12803" width="11.88671875" style="158" bestFit="1" customWidth="1"/>
    <col min="12804" max="12804" width="8.88671875" style="158"/>
    <col min="12805" max="12805" width="27.6640625" style="158" customWidth="1"/>
    <col min="12806" max="13053" width="8.88671875" style="158"/>
    <col min="13054" max="13054" width="7" style="158" customWidth="1"/>
    <col min="13055" max="13055" width="51.44140625" style="158" customWidth="1"/>
    <col min="13056" max="13056" width="6.109375" style="158" customWidth="1"/>
    <col min="13057" max="13057" width="8.88671875" style="158"/>
    <col min="13058" max="13058" width="9.109375" style="158" bestFit="1" customWidth="1"/>
    <col min="13059" max="13059" width="11.88671875" style="158" bestFit="1" customWidth="1"/>
    <col min="13060" max="13060" width="8.88671875" style="158"/>
    <col min="13061" max="13061" width="27.6640625" style="158" customWidth="1"/>
    <col min="13062" max="13309" width="8.88671875" style="158"/>
    <col min="13310" max="13310" width="7" style="158" customWidth="1"/>
    <col min="13311" max="13311" width="51.44140625" style="158" customWidth="1"/>
    <col min="13312" max="13312" width="6.109375" style="158" customWidth="1"/>
    <col min="13313" max="13313" width="8.88671875" style="158"/>
    <col min="13314" max="13314" width="9.109375" style="158" bestFit="1" customWidth="1"/>
    <col min="13315" max="13315" width="11.88671875" style="158" bestFit="1" customWidth="1"/>
    <col min="13316" max="13316" width="8.88671875" style="158"/>
    <col min="13317" max="13317" width="27.6640625" style="158" customWidth="1"/>
    <col min="13318" max="13565" width="8.88671875" style="158"/>
    <col min="13566" max="13566" width="7" style="158" customWidth="1"/>
    <col min="13567" max="13567" width="51.44140625" style="158" customWidth="1"/>
    <col min="13568" max="13568" width="6.109375" style="158" customWidth="1"/>
    <col min="13569" max="13569" width="8.88671875" style="158"/>
    <col min="13570" max="13570" width="9.109375" style="158" bestFit="1" customWidth="1"/>
    <col min="13571" max="13571" width="11.88671875" style="158" bestFit="1" customWidth="1"/>
    <col min="13572" max="13572" width="8.88671875" style="158"/>
    <col min="13573" max="13573" width="27.6640625" style="158" customWidth="1"/>
    <col min="13574" max="13821" width="8.88671875" style="158"/>
    <col min="13822" max="13822" width="7" style="158" customWidth="1"/>
    <col min="13823" max="13823" width="51.44140625" style="158" customWidth="1"/>
    <col min="13824" max="13824" width="6.109375" style="158" customWidth="1"/>
    <col min="13825" max="13825" width="8.88671875" style="158"/>
    <col min="13826" max="13826" width="9.109375" style="158" bestFit="1" customWidth="1"/>
    <col min="13827" max="13827" width="11.88671875" style="158" bestFit="1" customWidth="1"/>
    <col min="13828" max="13828" width="8.88671875" style="158"/>
    <col min="13829" max="13829" width="27.6640625" style="158" customWidth="1"/>
    <col min="13830" max="14077" width="8.88671875" style="158"/>
    <col min="14078" max="14078" width="7" style="158" customWidth="1"/>
    <col min="14079" max="14079" width="51.44140625" style="158" customWidth="1"/>
    <col min="14080" max="14080" width="6.109375" style="158" customWidth="1"/>
    <col min="14081" max="14081" width="8.88671875" style="158"/>
    <col min="14082" max="14082" width="9.109375" style="158" bestFit="1" customWidth="1"/>
    <col min="14083" max="14083" width="11.88671875" style="158" bestFit="1" customWidth="1"/>
    <col min="14084" max="14084" width="8.88671875" style="158"/>
    <col min="14085" max="14085" width="27.6640625" style="158" customWidth="1"/>
    <col min="14086" max="14333" width="8.88671875" style="158"/>
    <col min="14334" max="14334" width="7" style="158" customWidth="1"/>
    <col min="14335" max="14335" width="51.44140625" style="158" customWidth="1"/>
    <col min="14336" max="14336" width="6.109375" style="158" customWidth="1"/>
    <col min="14337" max="14337" width="8.88671875" style="158"/>
    <col min="14338" max="14338" width="9.109375" style="158" bestFit="1" customWidth="1"/>
    <col min="14339" max="14339" width="11.88671875" style="158" bestFit="1" customWidth="1"/>
    <col min="14340" max="14340" width="8.88671875" style="158"/>
    <col min="14341" max="14341" width="27.6640625" style="158" customWidth="1"/>
    <col min="14342" max="14589" width="8.88671875" style="158"/>
    <col min="14590" max="14590" width="7" style="158" customWidth="1"/>
    <col min="14591" max="14591" width="51.44140625" style="158" customWidth="1"/>
    <col min="14592" max="14592" width="6.109375" style="158" customWidth="1"/>
    <col min="14593" max="14593" width="8.88671875" style="158"/>
    <col min="14594" max="14594" width="9.109375" style="158" bestFit="1" customWidth="1"/>
    <col min="14595" max="14595" width="11.88671875" style="158" bestFit="1" customWidth="1"/>
    <col min="14596" max="14596" width="8.88671875" style="158"/>
    <col min="14597" max="14597" width="27.6640625" style="158" customWidth="1"/>
    <col min="14598" max="14845" width="8.88671875" style="158"/>
    <col min="14846" max="14846" width="7" style="158" customWidth="1"/>
    <col min="14847" max="14847" width="51.44140625" style="158" customWidth="1"/>
    <col min="14848" max="14848" width="6.109375" style="158" customWidth="1"/>
    <col min="14849" max="14849" width="8.88671875" style="158"/>
    <col min="14850" max="14850" width="9.109375" style="158" bestFit="1" customWidth="1"/>
    <col min="14851" max="14851" width="11.88671875" style="158" bestFit="1" customWidth="1"/>
    <col min="14852" max="14852" width="8.88671875" style="158"/>
    <col min="14853" max="14853" width="27.6640625" style="158" customWidth="1"/>
    <col min="14854" max="15101" width="8.88671875" style="158"/>
    <col min="15102" max="15102" width="7" style="158" customWidth="1"/>
    <col min="15103" max="15103" width="51.44140625" style="158" customWidth="1"/>
    <col min="15104" max="15104" width="6.109375" style="158" customWidth="1"/>
    <col min="15105" max="15105" width="8.88671875" style="158"/>
    <col min="15106" max="15106" width="9.109375" style="158" bestFit="1" customWidth="1"/>
    <col min="15107" max="15107" width="11.88671875" style="158" bestFit="1" customWidth="1"/>
    <col min="15108" max="15108" width="8.88671875" style="158"/>
    <col min="15109" max="15109" width="27.6640625" style="158" customWidth="1"/>
    <col min="15110" max="15357" width="8.88671875" style="158"/>
    <col min="15358" max="15358" width="7" style="158" customWidth="1"/>
    <col min="15359" max="15359" width="51.44140625" style="158" customWidth="1"/>
    <col min="15360" max="15360" width="6.109375" style="158" customWidth="1"/>
    <col min="15361" max="15361" width="8.88671875" style="158"/>
    <col min="15362" max="15362" width="9.109375" style="158" bestFit="1" customWidth="1"/>
    <col min="15363" max="15363" width="11.88671875" style="158" bestFit="1" customWidth="1"/>
    <col min="15364" max="15364" width="8.88671875" style="158"/>
    <col min="15365" max="15365" width="27.6640625" style="158" customWidth="1"/>
    <col min="15366" max="15613" width="8.88671875" style="158"/>
    <col min="15614" max="15614" width="7" style="158" customWidth="1"/>
    <col min="15615" max="15615" width="51.44140625" style="158" customWidth="1"/>
    <col min="15616" max="15616" width="6.109375" style="158" customWidth="1"/>
    <col min="15617" max="15617" width="8.88671875" style="158"/>
    <col min="15618" max="15618" width="9.109375" style="158" bestFit="1" customWidth="1"/>
    <col min="15619" max="15619" width="11.88671875" style="158" bestFit="1" customWidth="1"/>
    <col min="15620" max="15620" width="8.88671875" style="158"/>
    <col min="15621" max="15621" width="27.6640625" style="158" customWidth="1"/>
    <col min="15622" max="15869" width="8.88671875" style="158"/>
    <col min="15870" max="15870" width="7" style="158" customWidth="1"/>
    <col min="15871" max="15871" width="51.44140625" style="158" customWidth="1"/>
    <col min="15872" max="15872" width="6.109375" style="158" customWidth="1"/>
    <col min="15873" max="15873" width="8.88671875" style="158"/>
    <col min="15874" max="15874" width="9.109375" style="158" bestFit="1" customWidth="1"/>
    <col min="15875" max="15875" width="11.88671875" style="158" bestFit="1" customWidth="1"/>
    <col min="15876" max="15876" width="8.88671875" style="158"/>
    <col min="15877" max="15877" width="27.6640625" style="158" customWidth="1"/>
    <col min="15878" max="16125" width="8.88671875" style="158"/>
    <col min="16126" max="16126" width="7" style="158" customWidth="1"/>
    <col min="16127" max="16127" width="51.44140625" style="158" customWidth="1"/>
    <col min="16128" max="16128" width="6.109375" style="158" customWidth="1"/>
    <col min="16129" max="16129" width="8.88671875" style="158"/>
    <col min="16130" max="16130" width="9.109375" style="158" bestFit="1" customWidth="1"/>
    <col min="16131" max="16131" width="11.88671875" style="158" bestFit="1" customWidth="1"/>
    <col min="16132" max="16132" width="8.88671875" style="158"/>
    <col min="16133" max="16133" width="27.6640625" style="158" customWidth="1"/>
    <col min="16134" max="16384" width="8.88671875" style="158"/>
  </cols>
  <sheetData>
    <row r="1" spans="1:6" s="330" customFormat="1" ht="12">
      <c r="A1" s="161"/>
      <c r="B1" s="162"/>
      <c r="C1" s="163"/>
      <c r="D1" s="164"/>
      <c r="E1" s="328"/>
      <c r="F1" s="329"/>
    </row>
    <row r="2" spans="1:6" s="331" customFormat="1">
      <c r="A2" s="161"/>
      <c r="B2" s="162" t="s">
        <v>152</v>
      </c>
      <c r="C2" s="163"/>
      <c r="D2" s="164"/>
      <c r="E2" s="328"/>
      <c r="F2" s="329"/>
    </row>
    <row r="3" spans="1:6" s="330" customFormat="1" ht="11.4">
      <c r="A3" s="161"/>
      <c r="B3" s="166"/>
      <c r="C3" s="163"/>
      <c r="D3" s="164"/>
      <c r="E3" s="328"/>
      <c r="F3" s="329"/>
    </row>
    <row r="4" spans="1:6" s="330" customFormat="1" ht="12">
      <c r="A4" s="167" t="s">
        <v>153</v>
      </c>
      <c r="B4" s="168" t="s">
        <v>268</v>
      </c>
      <c r="C4" s="169"/>
      <c r="D4" s="170"/>
      <c r="E4" s="333"/>
      <c r="F4" s="334">
        <f>F95</f>
        <v>0</v>
      </c>
    </row>
    <row r="5" spans="1:6" s="330" customFormat="1" ht="13.2" customHeight="1">
      <c r="A5" s="167" t="s">
        <v>154</v>
      </c>
      <c r="B5" s="171" t="s">
        <v>223</v>
      </c>
      <c r="C5" s="172"/>
      <c r="D5" s="173"/>
      <c r="E5" s="335"/>
      <c r="F5" s="334">
        <f>F133</f>
        <v>0</v>
      </c>
    </row>
    <row r="6" spans="1:6" s="332" customFormat="1" ht="13.5" customHeight="1">
      <c r="A6" s="174" t="s">
        <v>155</v>
      </c>
      <c r="B6" s="171" t="s">
        <v>460</v>
      </c>
      <c r="C6" s="172"/>
      <c r="D6" s="173"/>
      <c r="E6" s="335"/>
      <c r="F6" s="334">
        <f>F184</f>
        <v>0</v>
      </c>
    </row>
    <row r="7" spans="1:6" s="332" customFormat="1" ht="13.5" customHeight="1">
      <c r="A7" s="174" t="s">
        <v>266</v>
      </c>
      <c r="B7" s="171" t="s">
        <v>265</v>
      </c>
      <c r="C7" s="172"/>
      <c r="D7" s="173"/>
      <c r="E7" s="335"/>
      <c r="F7" s="334">
        <f>F270</f>
        <v>0</v>
      </c>
    </row>
    <row r="8" spans="1:6" s="331" customFormat="1">
      <c r="A8" s="167" t="s">
        <v>461</v>
      </c>
      <c r="B8" s="175" t="s">
        <v>148</v>
      </c>
      <c r="C8" s="162"/>
      <c r="D8" s="176"/>
      <c r="E8" s="336"/>
      <c r="F8" s="334">
        <f>F313</f>
        <v>0</v>
      </c>
    </row>
    <row r="9" spans="1:6" s="339" customFormat="1" ht="12.6" thickBot="1">
      <c r="A9" s="177"/>
      <c r="B9" s="178" t="s">
        <v>156</v>
      </c>
      <c r="C9" s="179"/>
      <c r="D9" s="180"/>
      <c r="E9" s="337"/>
      <c r="F9" s="338">
        <f>SUM(F4:F8)</f>
        <v>0</v>
      </c>
    </row>
    <row r="10" spans="1:6" s="339" customFormat="1" ht="12" thickTop="1">
      <c r="A10" s="161"/>
      <c r="B10" s="166"/>
      <c r="C10" s="163"/>
      <c r="D10" s="164"/>
      <c r="E10" s="328"/>
      <c r="F10" s="329"/>
    </row>
    <row r="11" spans="1:6" s="339" customFormat="1" ht="12.6" thickBot="1">
      <c r="A11" s="182"/>
      <c r="B11" s="183" t="s">
        <v>157</v>
      </c>
      <c r="C11" s="184"/>
      <c r="D11" s="185"/>
      <c r="E11" s="340"/>
      <c r="F11" s="341">
        <f>F9*0.05</f>
        <v>0</v>
      </c>
    </row>
    <row r="12" spans="1:6" s="339" customFormat="1" ht="12">
      <c r="A12" s="167"/>
      <c r="B12" s="171" t="s">
        <v>0</v>
      </c>
      <c r="C12" s="172"/>
      <c r="D12" s="173"/>
      <c r="E12" s="335"/>
      <c r="F12" s="334">
        <f>SUM(F11,F9)</f>
        <v>0</v>
      </c>
    </row>
    <row r="13" spans="1:6" s="339" customFormat="1" ht="12.6" thickBot="1">
      <c r="A13" s="167"/>
      <c r="B13" s="171" t="s">
        <v>59</v>
      </c>
      <c r="C13" s="172"/>
      <c r="D13" s="173"/>
      <c r="E13" s="335"/>
      <c r="F13" s="334">
        <f>F12*0.22</f>
        <v>0</v>
      </c>
    </row>
    <row r="14" spans="1:6" s="339" customFormat="1" ht="12.6" thickBot="1">
      <c r="A14" s="186"/>
      <c r="B14" s="187" t="s">
        <v>1</v>
      </c>
      <c r="C14" s="188"/>
      <c r="D14" s="189"/>
      <c r="E14" s="342"/>
      <c r="F14" s="343">
        <f>SUM(F13,F12)</f>
        <v>0</v>
      </c>
    </row>
    <row r="15" spans="1:6" s="339" customFormat="1" ht="12">
      <c r="A15" s="167"/>
      <c r="B15" s="171"/>
      <c r="C15" s="172"/>
      <c r="D15" s="173"/>
      <c r="E15" s="335"/>
      <c r="F15" s="334"/>
    </row>
    <row r="16" spans="1:6" s="339" customFormat="1" ht="10.199999999999999">
      <c r="A16" s="190"/>
      <c r="B16" s="191" t="s">
        <v>8</v>
      </c>
      <c r="C16" s="192"/>
      <c r="D16" s="193"/>
      <c r="E16" s="344"/>
      <c r="F16" s="345"/>
    </row>
    <row r="17" spans="1:6" s="339" customFormat="1" ht="40.799999999999997">
      <c r="A17" s="194" t="s">
        <v>9</v>
      </c>
      <c r="B17" s="195" t="s">
        <v>10</v>
      </c>
      <c r="C17" s="192"/>
      <c r="D17" s="193"/>
      <c r="E17" s="344"/>
      <c r="F17" s="345"/>
    </row>
    <row r="18" spans="1:6" s="339" customFormat="1" ht="30.6">
      <c r="A18" s="194" t="s">
        <v>9</v>
      </c>
      <c r="B18" s="195" t="s">
        <v>11</v>
      </c>
      <c r="C18" s="192"/>
      <c r="D18" s="193"/>
      <c r="E18" s="344"/>
      <c r="F18" s="345"/>
    </row>
    <row r="19" spans="1:6" s="339" customFormat="1" ht="40.799999999999997">
      <c r="A19" s="194" t="s">
        <v>9</v>
      </c>
      <c r="B19" s="195" t="s">
        <v>12</v>
      </c>
      <c r="C19" s="192"/>
      <c r="D19" s="193"/>
      <c r="E19" s="344"/>
      <c r="F19" s="345"/>
    </row>
    <row r="20" spans="1:6" s="339" customFormat="1" ht="10.199999999999999">
      <c r="A20" s="194"/>
      <c r="B20" s="195"/>
      <c r="C20" s="192"/>
      <c r="D20" s="193"/>
      <c r="E20" s="344"/>
      <c r="F20" s="345"/>
    </row>
    <row r="21" spans="1:6" s="339" customFormat="1" ht="10.199999999999999">
      <c r="A21" s="190"/>
      <c r="B21" s="196" t="s">
        <v>13</v>
      </c>
      <c r="C21" s="192"/>
      <c r="D21" s="193"/>
      <c r="E21" s="344"/>
      <c r="F21" s="345"/>
    </row>
    <row r="22" spans="1:6" s="339" customFormat="1" ht="10.199999999999999">
      <c r="A22" s="194" t="s">
        <v>9</v>
      </c>
      <c r="B22" s="197" t="s">
        <v>149</v>
      </c>
      <c r="C22" s="192"/>
      <c r="D22" s="193"/>
      <c r="E22" s="344"/>
      <c r="F22" s="345"/>
    </row>
    <row r="23" spans="1:6" s="339" customFormat="1" ht="10.199999999999999">
      <c r="A23" s="194"/>
      <c r="B23" s="197" t="s">
        <v>180</v>
      </c>
      <c r="C23" s="192"/>
      <c r="D23" s="193"/>
      <c r="E23" s="344"/>
      <c r="F23" s="345"/>
    </row>
    <row r="24" spans="1:6" s="339" customFormat="1" ht="10.199999999999999">
      <c r="A24" s="194"/>
      <c r="B24" s="197" t="s">
        <v>181</v>
      </c>
      <c r="C24" s="192"/>
      <c r="D24" s="193"/>
      <c r="E24" s="344"/>
      <c r="F24" s="345"/>
    </row>
    <row r="25" spans="1:6" s="339" customFormat="1" ht="10.199999999999999">
      <c r="A25" s="194"/>
      <c r="B25" s="197" t="s">
        <v>14</v>
      </c>
      <c r="C25" s="192"/>
      <c r="D25" s="193"/>
      <c r="E25" s="344"/>
      <c r="F25" s="345"/>
    </row>
    <row r="26" spans="1:6" s="339" customFormat="1" ht="40.799999999999997">
      <c r="A26" s="194" t="s">
        <v>9</v>
      </c>
      <c r="B26" s="198" t="s">
        <v>15</v>
      </c>
      <c r="C26" s="192"/>
      <c r="D26" s="193"/>
      <c r="E26" s="344"/>
      <c r="F26" s="345"/>
    </row>
    <row r="27" spans="1:6" s="339" customFormat="1" ht="10.199999999999999">
      <c r="A27" s="190"/>
      <c r="B27" s="196" t="s">
        <v>16</v>
      </c>
      <c r="C27" s="192"/>
      <c r="D27" s="193"/>
      <c r="E27" s="344"/>
      <c r="F27" s="345"/>
    </row>
    <row r="28" spans="1:6">
      <c r="A28" s="190" t="s">
        <v>9</v>
      </c>
      <c r="B28" s="199" t="s">
        <v>74</v>
      </c>
      <c r="C28" s="192"/>
      <c r="D28" s="193"/>
      <c r="E28" s="344"/>
      <c r="F28" s="345"/>
    </row>
    <row r="29" spans="1:6">
      <c r="A29" s="190" t="s">
        <v>9</v>
      </c>
      <c r="B29" s="197" t="s">
        <v>177</v>
      </c>
      <c r="C29" s="192"/>
      <c r="D29" s="193"/>
      <c r="E29" s="344"/>
      <c r="F29" s="345"/>
    </row>
    <row r="30" spans="1:6">
      <c r="A30" s="190" t="s">
        <v>9</v>
      </c>
      <c r="B30" s="197" t="s">
        <v>150</v>
      </c>
      <c r="C30" s="192"/>
      <c r="D30" s="193"/>
      <c r="E30" s="344"/>
      <c r="F30" s="345"/>
    </row>
    <row r="31" spans="1:6">
      <c r="A31" s="190"/>
      <c r="B31" s="197" t="s">
        <v>151</v>
      </c>
      <c r="C31" s="192"/>
      <c r="D31" s="193"/>
      <c r="E31" s="344"/>
      <c r="F31" s="345"/>
    </row>
    <row r="32" spans="1:6">
      <c r="A32" s="190" t="s">
        <v>9</v>
      </c>
      <c r="B32" s="197" t="s">
        <v>18</v>
      </c>
      <c r="C32" s="192"/>
      <c r="D32" s="193"/>
      <c r="E32" s="344"/>
      <c r="F32" s="345"/>
    </row>
    <row r="33" spans="1:6">
      <c r="A33" s="190"/>
      <c r="B33" s="197" t="s">
        <v>19</v>
      </c>
      <c r="C33" s="192"/>
      <c r="D33" s="193"/>
      <c r="E33" s="344"/>
      <c r="F33" s="345"/>
    </row>
    <row r="34" spans="1:6">
      <c r="A34" s="190" t="s">
        <v>9</v>
      </c>
      <c r="B34" s="197" t="s">
        <v>115</v>
      </c>
      <c r="C34" s="192"/>
      <c r="D34" s="193"/>
      <c r="E34" s="344"/>
      <c r="F34" s="345"/>
    </row>
    <row r="35" spans="1:6">
      <c r="A35" s="190" t="s">
        <v>9</v>
      </c>
      <c r="B35" s="197" t="s">
        <v>20</v>
      </c>
      <c r="C35" s="192"/>
      <c r="D35" s="193"/>
      <c r="E35" s="344"/>
      <c r="F35" s="345"/>
    </row>
    <row r="36" spans="1:6">
      <c r="A36" s="190" t="s">
        <v>9</v>
      </c>
      <c r="B36" s="197" t="s">
        <v>21</v>
      </c>
      <c r="C36" s="192"/>
      <c r="D36" s="193"/>
      <c r="E36" s="344"/>
      <c r="F36" s="345"/>
    </row>
    <row r="37" spans="1:6">
      <c r="A37" s="190" t="s">
        <v>9</v>
      </c>
      <c r="B37" s="197" t="s">
        <v>178</v>
      </c>
      <c r="C37" s="192"/>
      <c r="D37" s="193"/>
      <c r="E37" s="344"/>
      <c r="F37" s="345"/>
    </row>
    <row r="38" spans="1:6">
      <c r="A38" s="190"/>
      <c r="B38" s="197" t="s">
        <v>179</v>
      </c>
      <c r="C38" s="192"/>
      <c r="D38" s="193"/>
      <c r="E38" s="344"/>
      <c r="F38" s="345"/>
    </row>
    <row r="39" spans="1:6">
      <c r="A39" s="190" t="s">
        <v>9</v>
      </c>
      <c r="B39" s="197" t="s">
        <v>22</v>
      </c>
      <c r="C39" s="192"/>
      <c r="D39" s="193"/>
      <c r="E39" s="344"/>
      <c r="F39" s="345"/>
    </row>
    <row r="40" spans="1:6">
      <c r="A40" s="190"/>
      <c r="B40" s="197" t="s">
        <v>23</v>
      </c>
      <c r="C40" s="192"/>
      <c r="D40" s="193"/>
      <c r="E40" s="344"/>
      <c r="F40" s="345"/>
    </row>
    <row r="41" spans="1:6">
      <c r="A41" s="190" t="s">
        <v>9</v>
      </c>
      <c r="B41" s="197" t="s">
        <v>24</v>
      </c>
      <c r="C41" s="192"/>
      <c r="D41" s="193"/>
      <c r="E41" s="344"/>
      <c r="F41" s="345"/>
    </row>
    <row r="42" spans="1:6" ht="20.399999999999999">
      <c r="A42" s="190" t="s">
        <v>9</v>
      </c>
      <c r="B42" s="195" t="s">
        <v>158</v>
      </c>
      <c r="C42" s="192"/>
      <c r="D42" s="193"/>
      <c r="E42" s="344"/>
      <c r="F42" s="345"/>
    </row>
    <row r="43" spans="1:6">
      <c r="D43" s="203"/>
      <c r="E43" s="346"/>
    </row>
    <row r="44" spans="1:6">
      <c r="D44" s="203"/>
      <c r="E44" s="346"/>
    </row>
    <row r="45" spans="1:6">
      <c r="D45" s="203"/>
      <c r="E45" s="346"/>
    </row>
    <row r="46" spans="1:6">
      <c r="D46" s="203"/>
      <c r="E46" s="346"/>
    </row>
    <row r="47" spans="1:6">
      <c r="D47" s="203"/>
      <c r="E47" s="346"/>
    </row>
    <row r="48" spans="1:6">
      <c r="D48" s="203"/>
      <c r="E48" s="346"/>
    </row>
    <row r="49" spans="1:6">
      <c r="D49" s="203"/>
      <c r="E49" s="346"/>
    </row>
    <row r="50" spans="1:6">
      <c r="D50" s="203"/>
      <c r="E50" s="346"/>
    </row>
    <row r="51" spans="1:6">
      <c r="D51" s="203"/>
      <c r="E51" s="346"/>
    </row>
    <row r="52" spans="1:6" ht="14.4" customHeight="1">
      <c r="A52" s="205"/>
      <c r="B52" s="206" t="s">
        <v>205</v>
      </c>
      <c r="C52" s="207"/>
      <c r="D52" s="208"/>
      <c r="E52" s="348"/>
      <c r="F52" s="349"/>
    </row>
    <row r="53" spans="1:6" ht="13.8">
      <c r="A53" s="205"/>
      <c r="B53" s="209" t="s">
        <v>98</v>
      </c>
      <c r="C53" s="207"/>
      <c r="D53" s="208"/>
      <c r="E53" s="347"/>
      <c r="F53" s="350"/>
    </row>
    <row r="54" spans="1:6">
      <c r="D54" s="203"/>
      <c r="E54" s="346"/>
    </row>
    <row r="55" spans="1:6">
      <c r="A55" s="210"/>
      <c r="B55" s="211" t="s">
        <v>159</v>
      </c>
      <c r="C55" s="212"/>
      <c r="D55" s="213"/>
      <c r="E55" s="351"/>
      <c r="F55" s="352"/>
    </row>
    <row r="56" spans="1:6" ht="13.8" thickBot="1">
      <c r="D56" s="203"/>
      <c r="E56" s="346"/>
    </row>
    <row r="57" spans="1:6" ht="13.8" thickBot="1">
      <c r="A57" s="214"/>
      <c r="B57" s="215" t="s">
        <v>305</v>
      </c>
      <c r="C57" s="216"/>
      <c r="D57" s="217"/>
      <c r="E57" s="351"/>
      <c r="F57" s="352"/>
    </row>
    <row r="58" spans="1:6">
      <c r="A58" s="214"/>
      <c r="B58" s="218"/>
      <c r="C58" s="216"/>
      <c r="D58" s="217"/>
      <c r="E58" s="351"/>
      <c r="F58" s="352"/>
    </row>
    <row r="59" spans="1:6" s="123" customFormat="1" ht="30.6">
      <c r="A59" s="219"/>
      <c r="B59" s="220" t="s">
        <v>182</v>
      </c>
      <c r="C59" s="221"/>
      <c r="D59" s="222"/>
      <c r="E59" s="22"/>
      <c r="F59" s="139"/>
    </row>
    <row r="60" spans="1:6" s="120" customFormat="1">
      <c r="A60" s="224"/>
      <c r="B60" s="225"/>
      <c r="C60" s="226"/>
      <c r="D60" s="222"/>
      <c r="E60" s="353"/>
      <c r="F60" s="354"/>
    </row>
    <row r="61" spans="1:6" ht="26.4">
      <c r="A61" s="214"/>
      <c r="B61" s="218" t="s">
        <v>421</v>
      </c>
      <c r="C61" s="216"/>
      <c r="D61" s="217"/>
      <c r="E61" s="351"/>
      <c r="F61" s="352"/>
    </row>
    <row r="62" spans="1:6" s="330" customFormat="1" ht="15.6">
      <c r="A62" s="227" t="s">
        <v>25</v>
      </c>
      <c r="B62" s="228" t="s">
        <v>218</v>
      </c>
      <c r="C62" s="229" t="s">
        <v>204</v>
      </c>
      <c r="D62" s="204">
        <v>142</v>
      </c>
      <c r="E62" s="346"/>
      <c r="F62" s="160">
        <f>E62*D62</f>
        <v>0</v>
      </c>
    </row>
    <row r="63" spans="1:6" s="330" customFormat="1" ht="12">
      <c r="A63" s="227"/>
      <c r="B63" s="228" t="s">
        <v>267</v>
      </c>
      <c r="C63" s="172"/>
      <c r="D63" s="173"/>
      <c r="E63" s="333"/>
      <c r="F63" s="355"/>
    </row>
    <row r="64" spans="1:6" s="330" customFormat="1" ht="12">
      <c r="A64" s="227"/>
      <c r="B64" s="228" t="s">
        <v>496</v>
      </c>
      <c r="C64" s="172"/>
      <c r="D64" s="173"/>
      <c r="E64" s="333"/>
      <c r="F64" s="355"/>
    </row>
    <row r="65" spans="1:10" s="330" customFormat="1" ht="12">
      <c r="A65" s="227"/>
      <c r="B65" s="228" t="s">
        <v>497</v>
      </c>
      <c r="C65" s="172"/>
      <c r="D65" s="173"/>
      <c r="E65" s="333"/>
      <c r="F65" s="355"/>
    </row>
    <row r="66" spans="1:10" s="330" customFormat="1" ht="12">
      <c r="A66" s="227"/>
      <c r="B66" s="228" t="s">
        <v>422</v>
      </c>
      <c r="C66" s="172"/>
      <c r="D66" s="173"/>
      <c r="E66" s="333"/>
      <c r="F66" s="355"/>
    </row>
    <row r="67" spans="1:10" s="330" customFormat="1" ht="22.8">
      <c r="A67" s="227"/>
      <c r="B67" s="230" t="s">
        <v>498</v>
      </c>
      <c r="C67" s="172"/>
      <c r="D67" s="173"/>
      <c r="E67" s="333"/>
      <c r="F67" s="355"/>
    </row>
    <row r="68" spans="1:10" s="330" customFormat="1" ht="12">
      <c r="A68" s="227"/>
      <c r="B68" s="230" t="s">
        <v>304</v>
      </c>
      <c r="C68" s="172"/>
      <c r="D68" s="173"/>
      <c r="E68" s="333"/>
      <c r="F68" s="355"/>
    </row>
    <row r="69" spans="1:10" s="330" customFormat="1" ht="12">
      <c r="A69" s="227"/>
      <c r="B69" s="228" t="s">
        <v>64</v>
      </c>
      <c r="C69" s="172"/>
      <c r="D69" s="173"/>
      <c r="E69" s="333"/>
      <c r="F69" s="355"/>
    </row>
    <row r="70" spans="1:10" s="330" customFormat="1" ht="12">
      <c r="A70" s="227"/>
      <c r="B70" s="228" t="s">
        <v>499</v>
      </c>
      <c r="C70" s="172"/>
      <c r="D70" s="173"/>
      <c r="E70" s="333"/>
      <c r="F70" s="355"/>
    </row>
    <row r="71" spans="1:10" s="330" customFormat="1" ht="12">
      <c r="A71" s="231" t="s">
        <v>58</v>
      </c>
      <c r="B71" s="228" t="s">
        <v>219</v>
      </c>
      <c r="C71" s="172"/>
      <c r="D71" s="173"/>
      <c r="E71" s="333"/>
      <c r="F71" s="355"/>
    </row>
    <row r="72" spans="1:10" s="330" customFormat="1" ht="12">
      <c r="A72" s="231" t="s">
        <v>58</v>
      </c>
      <c r="B72" s="228" t="s">
        <v>220</v>
      </c>
      <c r="C72" s="172"/>
      <c r="D72" s="173"/>
      <c r="E72" s="333"/>
      <c r="F72" s="355"/>
    </row>
    <row r="73" spans="1:10" s="330" customFormat="1" ht="12">
      <c r="A73" s="231" t="s">
        <v>58</v>
      </c>
      <c r="B73" s="228" t="s">
        <v>500</v>
      </c>
      <c r="C73" s="172"/>
      <c r="D73" s="173"/>
      <c r="E73" s="333"/>
      <c r="F73" s="355"/>
    </row>
    <row r="74" spans="1:10">
      <c r="A74" s="214"/>
      <c r="B74" s="218"/>
      <c r="C74" s="172"/>
      <c r="D74" s="173"/>
      <c r="E74" s="333"/>
      <c r="F74" s="355"/>
    </row>
    <row r="75" spans="1:10" s="356" customFormat="1" ht="147.6" customHeight="1">
      <c r="A75" s="232" t="s">
        <v>26</v>
      </c>
      <c r="B75" s="233" t="s">
        <v>456</v>
      </c>
      <c r="C75" s="229" t="s">
        <v>204</v>
      </c>
      <c r="D75" s="204">
        <v>74</v>
      </c>
      <c r="E75" s="346"/>
      <c r="F75" s="160">
        <f>E75*D75</f>
        <v>0</v>
      </c>
      <c r="J75" s="357"/>
    </row>
    <row r="76" spans="1:10" s="356" customFormat="1" ht="26.4" customHeight="1">
      <c r="A76" s="232"/>
      <c r="B76" s="233" t="s">
        <v>306</v>
      </c>
      <c r="C76" s="229"/>
      <c r="D76" s="204"/>
      <c r="E76" s="346"/>
      <c r="F76" s="160"/>
    </row>
    <row r="77" spans="1:10" s="356" customFormat="1" ht="13.8">
      <c r="A77" s="234"/>
      <c r="B77" s="235" t="s">
        <v>423</v>
      </c>
      <c r="C77" s="236"/>
      <c r="D77" s="237"/>
      <c r="E77" s="132"/>
      <c r="F77" s="358"/>
    </row>
    <row r="78" spans="1:10" s="356" customFormat="1" ht="13.8">
      <c r="A78" s="234"/>
      <c r="B78" s="235" t="s">
        <v>424</v>
      </c>
      <c r="C78" s="238"/>
      <c r="D78" s="239"/>
      <c r="E78" s="359"/>
      <c r="F78" s="360">
        <f>ROUND(D78*E78,2)</f>
        <v>0</v>
      </c>
    </row>
    <row r="79" spans="1:10" s="356" customFormat="1" ht="13.8">
      <c r="A79" s="234"/>
      <c r="B79" s="235"/>
      <c r="C79" s="238"/>
      <c r="D79" s="239"/>
      <c r="E79" s="359"/>
      <c r="F79" s="360"/>
    </row>
    <row r="80" spans="1:10" s="356" customFormat="1" ht="107.4" customHeight="1">
      <c r="A80" s="232" t="s">
        <v>27</v>
      </c>
      <c r="B80" s="233" t="s">
        <v>453</v>
      </c>
      <c r="C80" s="229" t="s">
        <v>204</v>
      </c>
      <c r="D80" s="204">
        <v>33</v>
      </c>
      <c r="E80" s="346"/>
      <c r="F80" s="160">
        <f>E80*D80</f>
        <v>0</v>
      </c>
    </row>
    <row r="81" spans="1:6" s="356" customFormat="1" ht="13.8">
      <c r="A81" s="234"/>
      <c r="B81" s="235" t="s">
        <v>425</v>
      </c>
      <c r="C81" s="236"/>
      <c r="D81" s="237"/>
      <c r="E81" s="132"/>
      <c r="F81" s="358"/>
    </row>
    <row r="82" spans="1:6" s="356" customFormat="1" ht="13.8">
      <c r="A82" s="234"/>
      <c r="B82" s="235" t="s">
        <v>424</v>
      </c>
      <c r="C82" s="238"/>
      <c r="D82" s="239"/>
      <c r="E82" s="359"/>
      <c r="F82" s="360">
        <f>ROUND(D82*E82,2)</f>
        <v>0</v>
      </c>
    </row>
    <row r="83" spans="1:6" s="356" customFormat="1" ht="13.8">
      <c r="A83" s="234"/>
      <c r="B83" s="235"/>
      <c r="C83" s="238"/>
      <c r="D83" s="239"/>
      <c r="E83" s="359"/>
      <c r="F83" s="360"/>
    </row>
    <row r="84" spans="1:6" s="356" customFormat="1" ht="79.8" customHeight="1">
      <c r="A84" s="232" t="s">
        <v>28</v>
      </c>
      <c r="B84" s="233" t="s">
        <v>454</v>
      </c>
      <c r="C84" s="229" t="s">
        <v>204</v>
      </c>
      <c r="D84" s="204">
        <v>18</v>
      </c>
      <c r="E84" s="346"/>
      <c r="F84" s="160">
        <f>E84*D84</f>
        <v>0</v>
      </c>
    </row>
    <row r="85" spans="1:6" s="356" customFormat="1" ht="13.8">
      <c r="A85" s="234"/>
      <c r="B85" s="235" t="s">
        <v>426</v>
      </c>
      <c r="C85" s="236"/>
      <c r="D85" s="237"/>
      <c r="E85" s="132"/>
      <c r="F85" s="358"/>
    </row>
    <row r="86" spans="1:6" s="356" customFormat="1" ht="13.8">
      <c r="A86" s="234"/>
      <c r="B86" s="235" t="s">
        <v>424</v>
      </c>
      <c r="C86" s="238"/>
      <c r="D86" s="239"/>
      <c r="E86" s="359"/>
      <c r="F86" s="360">
        <f>ROUND(D86*E86,2)</f>
        <v>0</v>
      </c>
    </row>
    <row r="87" spans="1:6" s="356" customFormat="1" ht="13.8">
      <c r="A87" s="234"/>
      <c r="B87" s="235"/>
      <c r="C87" s="238"/>
      <c r="D87" s="239"/>
      <c r="E87" s="359"/>
      <c r="F87" s="360"/>
    </row>
    <row r="88" spans="1:6" s="356" customFormat="1" ht="72" customHeight="1">
      <c r="A88" s="232" t="s">
        <v>29</v>
      </c>
      <c r="B88" s="240" t="s">
        <v>477</v>
      </c>
      <c r="C88" s="229" t="s">
        <v>297</v>
      </c>
      <c r="D88" s="204">
        <v>10.5</v>
      </c>
      <c r="E88" s="346"/>
      <c r="F88" s="160">
        <f>E88*D88</f>
        <v>0</v>
      </c>
    </row>
    <row r="89" spans="1:6" s="356" customFormat="1" ht="13.8">
      <c r="A89" s="234"/>
      <c r="B89" s="235"/>
      <c r="C89" s="236"/>
      <c r="D89" s="237"/>
      <c r="E89" s="132"/>
      <c r="F89" s="358"/>
    </row>
    <row r="90" spans="1:6" s="356" customFormat="1" ht="72.599999999999994" customHeight="1">
      <c r="A90" s="232" t="s">
        <v>30</v>
      </c>
      <c r="B90" s="240" t="s">
        <v>427</v>
      </c>
      <c r="C90" s="229" t="s">
        <v>297</v>
      </c>
      <c r="D90" s="204">
        <v>9</v>
      </c>
      <c r="E90" s="346"/>
      <c r="F90" s="160">
        <f>E90*D90</f>
        <v>0</v>
      </c>
    </row>
    <row r="91" spans="1:6" s="356" customFormat="1" ht="13.8">
      <c r="A91" s="234"/>
      <c r="B91" s="235"/>
      <c r="C91" s="236"/>
      <c r="D91" s="237"/>
      <c r="E91" s="132"/>
      <c r="F91" s="358"/>
    </row>
    <row r="92" spans="1:6" s="356" customFormat="1" ht="13.8">
      <c r="A92" s="234"/>
      <c r="B92" s="235"/>
      <c r="C92" s="238"/>
      <c r="D92" s="239"/>
      <c r="E92" s="359"/>
      <c r="F92" s="360"/>
    </row>
    <row r="93" spans="1:6" s="356" customFormat="1" ht="14.4">
      <c r="A93" s="241"/>
      <c r="B93" s="242"/>
      <c r="C93" s="238"/>
      <c r="D93" s="243"/>
      <c r="E93" s="361"/>
      <c r="F93" s="362"/>
    </row>
    <row r="94" spans="1:6">
      <c r="A94" s="244"/>
      <c r="B94" s="245"/>
      <c r="C94" s="172"/>
      <c r="D94" s="173"/>
      <c r="E94" s="333"/>
      <c r="F94" s="355"/>
    </row>
    <row r="95" spans="1:6">
      <c r="A95" s="246"/>
      <c r="B95" s="247" t="s">
        <v>221</v>
      </c>
      <c r="C95" s="248"/>
      <c r="D95" s="249"/>
      <c r="E95" s="363"/>
      <c r="F95" s="364">
        <f>SUM(F57:F94)</f>
        <v>0</v>
      </c>
    </row>
    <row r="96" spans="1:6">
      <c r="A96" s="251"/>
      <c r="B96" s="252"/>
      <c r="C96" s="216"/>
      <c r="D96" s="217"/>
      <c r="E96" s="346"/>
    </row>
    <row r="97" spans="1:6">
      <c r="A97" s="167"/>
      <c r="B97" s="253" t="s">
        <v>34</v>
      </c>
      <c r="C97" s="172"/>
      <c r="D97" s="173"/>
      <c r="E97" s="365"/>
      <c r="F97" s="366"/>
    </row>
    <row r="98" spans="1:6" s="339" customFormat="1" ht="10.199999999999999">
      <c r="A98" s="255"/>
      <c r="B98" s="199" t="s">
        <v>48</v>
      </c>
      <c r="C98" s="256"/>
      <c r="D98" s="257"/>
      <c r="E98" s="367"/>
      <c r="F98" s="368"/>
    </row>
    <row r="99" spans="1:6" s="339" customFormat="1" ht="10.199999999999999">
      <c r="A99" s="255"/>
      <c r="B99" s="199"/>
      <c r="C99" s="256"/>
      <c r="D99" s="257"/>
      <c r="E99" s="369"/>
      <c r="F99" s="370"/>
    </row>
    <row r="100" spans="1:6" s="339" customFormat="1" ht="10.199999999999999">
      <c r="A100" s="255"/>
      <c r="B100" s="259" t="s">
        <v>35</v>
      </c>
      <c r="C100" s="256"/>
      <c r="D100" s="257"/>
      <c r="E100" s="369"/>
      <c r="F100" s="370"/>
    </row>
    <row r="101" spans="1:6" s="339" customFormat="1" ht="10.199999999999999">
      <c r="A101" s="255"/>
      <c r="B101" s="199" t="s">
        <v>222</v>
      </c>
      <c r="C101" s="256"/>
      <c r="D101" s="257"/>
      <c r="E101" s="367"/>
      <c r="F101" s="368"/>
    </row>
    <row r="102" spans="1:6" s="339" customFormat="1" ht="10.199999999999999">
      <c r="A102" s="255"/>
      <c r="B102" s="199" t="s">
        <v>50</v>
      </c>
      <c r="C102" s="256"/>
      <c r="D102" s="257"/>
      <c r="E102" s="367"/>
      <c r="F102" s="368"/>
    </row>
    <row r="103" spans="1:6" s="339" customFormat="1" ht="10.199999999999999">
      <c r="A103" s="255"/>
      <c r="B103" s="199" t="s">
        <v>41</v>
      </c>
      <c r="C103" s="256"/>
      <c r="D103" s="257"/>
      <c r="E103" s="367"/>
      <c r="F103" s="368"/>
    </row>
    <row r="104" spans="1:6" s="339" customFormat="1" ht="10.199999999999999">
      <c r="A104" s="255"/>
      <c r="B104" s="199" t="s">
        <v>51</v>
      </c>
      <c r="C104" s="256"/>
      <c r="D104" s="257"/>
      <c r="E104" s="367"/>
      <c r="F104" s="368"/>
    </row>
    <row r="105" spans="1:6" s="339" customFormat="1" ht="10.199999999999999">
      <c r="A105" s="255"/>
      <c r="B105" s="199" t="s">
        <v>42</v>
      </c>
      <c r="C105" s="256"/>
      <c r="D105" s="257"/>
      <c r="E105" s="367"/>
      <c r="F105" s="368"/>
    </row>
    <row r="106" spans="1:6" s="339" customFormat="1" ht="10.199999999999999">
      <c r="A106" s="255"/>
      <c r="B106" s="199" t="s">
        <v>186</v>
      </c>
      <c r="C106" s="256"/>
      <c r="D106" s="257"/>
      <c r="E106" s="367"/>
      <c r="F106" s="368"/>
    </row>
    <row r="107" spans="1:6" s="339" customFormat="1" ht="10.199999999999999">
      <c r="A107" s="255"/>
      <c r="B107" s="199" t="s">
        <v>142</v>
      </c>
      <c r="C107" s="256"/>
      <c r="D107" s="257"/>
      <c r="E107" s="367"/>
      <c r="F107" s="368"/>
    </row>
    <row r="108" spans="1:6" s="339" customFormat="1" ht="10.199999999999999">
      <c r="A108" s="255"/>
      <c r="B108" s="199" t="s">
        <v>77</v>
      </c>
      <c r="C108" s="256"/>
      <c r="D108" s="257"/>
      <c r="E108" s="367"/>
      <c r="F108" s="368"/>
    </row>
    <row r="109" spans="1:6" s="339" customFormat="1" ht="10.199999999999999">
      <c r="A109" s="255"/>
      <c r="B109" s="199" t="s">
        <v>76</v>
      </c>
      <c r="C109" s="256"/>
      <c r="D109" s="257"/>
      <c r="E109" s="367"/>
      <c r="F109" s="368"/>
    </row>
    <row r="110" spans="1:6">
      <c r="A110" s="255"/>
      <c r="B110" s="199" t="s">
        <v>102</v>
      </c>
      <c r="C110" s="256"/>
      <c r="D110" s="257"/>
      <c r="E110" s="367"/>
      <c r="F110" s="368"/>
    </row>
    <row r="111" spans="1:6">
      <c r="A111" s="255"/>
      <c r="B111" s="199" t="s">
        <v>187</v>
      </c>
      <c r="C111" s="256"/>
      <c r="D111" s="257"/>
      <c r="E111" s="367"/>
      <c r="F111" s="368"/>
    </row>
    <row r="112" spans="1:6" s="339" customFormat="1" ht="10.199999999999999">
      <c r="A112" s="255"/>
      <c r="B112" s="199" t="s">
        <v>188</v>
      </c>
      <c r="C112" s="256"/>
      <c r="D112" s="257"/>
      <c r="E112" s="367"/>
      <c r="F112" s="368"/>
    </row>
    <row r="113" spans="1:7" s="371" customFormat="1" ht="10.199999999999999">
      <c r="A113" s="255"/>
      <c r="B113" s="199" t="s">
        <v>43</v>
      </c>
      <c r="C113" s="260"/>
      <c r="D113" s="261"/>
      <c r="E113" s="367"/>
      <c r="F113" s="368"/>
    </row>
    <row r="114" spans="1:7" s="371" customFormat="1" ht="13.95" customHeight="1">
      <c r="A114" s="262"/>
      <c r="B114" s="181"/>
      <c r="C114" s="212"/>
      <c r="D114" s="213"/>
      <c r="E114" s="351"/>
      <c r="F114" s="352"/>
    </row>
    <row r="115" spans="1:7" s="371" customFormat="1" ht="13.95" customHeight="1" thickBot="1">
      <c r="A115" s="262"/>
      <c r="B115" s="181"/>
      <c r="C115" s="212"/>
      <c r="D115" s="213"/>
      <c r="E115" s="351"/>
      <c r="F115" s="352"/>
    </row>
    <row r="116" spans="1:7" s="371" customFormat="1" ht="13.95" customHeight="1" thickBot="1">
      <c r="A116" s="251" t="s">
        <v>44</v>
      </c>
      <c r="B116" s="263" t="s">
        <v>224</v>
      </c>
      <c r="C116" s="202"/>
      <c r="D116" s="264"/>
      <c r="E116" s="372"/>
      <c r="F116" s="160"/>
    </row>
    <row r="117" spans="1:7">
      <c r="C117" s="251"/>
      <c r="D117" s="217"/>
      <c r="E117" s="346"/>
    </row>
    <row r="118" spans="1:7" ht="35.25" customHeight="1">
      <c r="A118" s="219"/>
      <c r="B118" s="220" t="s">
        <v>182</v>
      </c>
      <c r="C118" s="265"/>
      <c r="D118" s="266"/>
      <c r="E118" s="373"/>
      <c r="F118" s="374"/>
      <c r="G118" s="375"/>
    </row>
    <row r="119" spans="1:7" ht="12.6" customHeight="1">
      <c r="A119" s="267"/>
      <c r="B119" s="268" t="s">
        <v>160</v>
      </c>
      <c r="C119" s="265"/>
      <c r="D119" s="266"/>
      <c r="E119" s="373"/>
      <c r="F119" s="374"/>
    </row>
    <row r="120" spans="1:7" s="376" customFormat="1">
      <c r="A120" s="267"/>
      <c r="B120" s="268"/>
      <c r="C120" s="265"/>
      <c r="D120" s="266"/>
      <c r="E120" s="373"/>
      <c r="F120" s="374"/>
    </row>
    <row r="121" spans="1:7" s="356" customFormat="1" ht="53.4" customHeight="1">
      <c r="A121" s="232" t="s">
        <v>25</v>
      </c>
      <c r="B121" s="233" t="s">
        <v>428</v>
      </c>
      <c r="C121" s="229" t="s">
        <v>204</v>
      </c>
      <c r="D121" s="204">
        <v>213</v>
      </c>
      <c r="E121" s="346"/>
      <c r="F121" s="160">
        <f>E121*D121</f>
        <v>0</v>
      </c>
    </row>
    <row r="122" spans="1:7" s="356" customFormat="1" ht="13.8">
      <c r="A122" s="234"/>
      <c r="B122" s="235" t="s">
        <v>429</v>
      </c>
      <c r="C122" s="236"/>
      <c r="D122" s="237"/>
      <c r="E122" s="132"/>
      <c r="F122" s="358"/>
    </row>
    <row r="123" spans="1:7" s="356" customFormat="1" ht="13.8">
      <c r="A123" s="234"/>
      <c r="B123" s="235"/>
      <c r="C123" s="238"/>
      <c r="D123" s="269"/>
      <c r="E123" s="359"/>
      <c r="F123" s="360"/>
    </row>
    <row r="124" spans="1:7" s="356" customFormat="1" ht="59.4" customHeight="1">
      <c r="A124" s="232" t="s">
        <v>26</v>
      </c>
      <c r="B124" s="233" t="s">
        <v>501</v>
      </c>
      <c r="C124" s="229" t="s">
        <v>204</v>
      </c>
      <c r="D124" s="204">
        <v>195</v>
      </c>
      <c r="E124" s="346"/>
      <c r="F124" s="160">
        <f>E124*D124</f>
        <v>0</v>
      </c>
    </row>
    <row r="125" spans="1:7" s="356" customFormat="1" ht="13.8">
      <c r="A125" s="234"/>
      <c r="B125" s="235"/>
      <c r="C125" s="238"/>
      <c r="D125" s="269"/>
      <c r="E125" s="359"/>
      <c r="F125" s="360"/>
    </row>
    <row r="126" spans="1:7" s="356" customFormat="1" ht="28.2" customHeight="1">
      <c r="A126" s="232" t="s">
        <v>27</v>
      </c>
      <c r="B126" s="233" t="s">
        <v>502</v>
      </c>
      <c r="C126" s="229" t="s">
        <v>297</v>
      </c>
      <c r="D126" s="204">
        <v>45</v>
      </c>
      <c r="E126" s="346"/>
      <c r="F126" s="160">
        <f>E126*D126</f>
        <v>0</v>
      </c>
    </row>
    <row r="127" spans="1:7" s="356" customFormat="1" ht="16.2" customHeight="1">
      <c r="A127" s="232"/>
      <c r="B127" s="233"/>
      <c r="C127" s="229"/>
      <c r="D127" s="204"/>
      <c r="E127" s="346"/>
      <c r="F127" s="160"/>
    </row>
    <row r="128" spans="1:7" s="356" customFormat="1" ht="16.2" customHeight="1">
      <c r="A128" s="232" t="s">
        <v>28</v>
      </c>
      <c r="B128" s="233" t="s">
        <v>503</v>
      </c>
      <c r="C128" s="229" t="s">
        <v>297</v>
      </c>
      <c r="D128" s="204">
        <v>12.5</v>
      </c>
      <c r="E128" s="346"/>
      <c r="F128" s="160">
        <f>E128*D128</f>
        <v>0</v>
      </c>
    </row>
    <row r="129" spans="1:6" s="356" customFormat="1" ht="16.2" customHeight="1">
      <c r="A129" s="232"/>
      <c r="B129" s="233"/>
      <c r="C129" s="229"/>
      <c r="D129" s="204"/>
      <c r="E129" s="346"/>
      <c r="F129" s="160"/>
    </row>
    <row r="130" spans="1:6" s="356" customFormat="1" ht="16.2" customHeight="1">
      <c r="A130" s="232" t="s">
        <v>29</v>
      </c>
      <c r="B130" s="233" t="s">
        <v>430</v>
      </c>
      <c r="C130" s="229" t="s">
        <v>297</v>
      </c>
      <c r="D130" s="204">
        <v>14</v>
      </c>
      <c r="E130" s="346"/>
      <c r="F130" s="160">
        <f>E130*D130</f>
        <v>0</v>
      </c>
    </row>
    <row r="131" spans="1:6">
      <c r="A131" s="267"/>
      <c r="B131" s="268"/>
      <c r="D131" s="203"/>
      <c r="E131" s="346"/>
    </row>
    <row r="132" spans="1:6">
      <c r="A132" s="267"/>
      <c r="B132" s="268"/>
      <c r="C132" s="172"/>
      <c r="D132" s="173"/>
      <c r="E132" s="333"/>
      <c r="F132" s="355"/>
    </row>
    <row r="133" spans="1:6" s="339" customFormat="1">
      <c r="A133" s="246"/>
      <c r="B133" s="270" t="s">
        <v>225</v>
      </c>
      <c r="C133" s="271"/>
      <c r="D133" s="272"/>
      <c r="E133" s="363"/>
      <c r="F133" s="364">
        <f>SUM(F118:F131)</f>
        <v>0</v>
      </c>
    </row>
    <row r="134" spans="1:6" s="339" customFormat="1">
      <c r="A134" s="201"/>
      <c r="B134" s="200"/>
      <c r="C134" s="202"/>
      <c r="D134" s="203"/>
      <c r="E134" s="346"/>
      <c r="F134" s="160"/>
    </row>
    <row r="135" spans="1:6" s="339" customFormat="1">
      <c r="A135" s="201"/>
      <c r="B135" s="200"/>
      <c r="C135" s="202"/>
      <c r="D135" s="203"/>
      <c r="E135" s="346"/>
      <c r="F135" s="160"/>
    </row>
    <row r="136" spans="1:6" s="339" customFormat="1" ht="10.199999999999999">
      <c r="A136" s="262"/>
      <c r="B136" s="259" t="s">
        <v>34</v>
      </c>
      <c r="C136" s="260"/>
      <c r="D136" s="261"/>
      <c r="E136" s="367"/>
      <c r="F136" s="368"/>
    </row>
    <row r="137" spans="1:6" s="339" customFormat="1" ht="10.199999999999999">
      <c r="A137" s="262"/>
      <c r="B137" s="259"/>
      <c r="C137" s="260"/>
      <c r="D137" s="261"/>
      <c r="E137" s="367"/>
      <c r="F137" s="368"/>
    </row>
    <row r="138" spans="1:6" s="339" customFormat="1" ht="10.199999999999999">
      <c r="A138" s="262"/>
      <c r="B138" s="199" t="s">
        <v>226</v>
      </c>
      <c r="C138" s="260"/>
      <c r="D138" s="261"/>
      <c r="E138" s="367"/>
      <c r="F138" s="368"/>
    </row>
    <row r="139" spans="1:6" s="339" customFormat="1" ht="10.199999999999999">
      <c r="A139" s="262"/>
      <c r="B139" s="199" t="s">
        <v>227</v>
      </c>
      <c r="C139" s="260"/>
      <c r="D139" s="261"/>
      <c r="E139" s="367"/>
      <c r="F139" s="368"/>
    </row>
    <row r="140" spans="1:6" s="339" customFormat="1" ht="10.199999999999999">
      <c r="A140" s="262"/>
      <c r="B140" s="199" t="s">
        <v>228</v>
      </c>
      <c r="C140" s="260"/>
      <c r="D140" s="261"/>
      <c r="E140" s="367"/>
      <c r="F140" s="368"/>
    </row>
    <row r="141" spans="1:6" s="339" customFormat="1" ht="10.199999999999999">
      <c r="A141" s="262"/>
      <c r="B141" s="199"/>
      <c r="C141" s="260"/>
      <c r="D141" s="261"/>
      <c r="E141" s="367"/>
      <c r="F141" s="368"/>
    </row>
    <row r="142" spans="1:6" s="339" customFormat="1" ht="10.199999999999999">
      <c r="A142" s="262"/>
      <c r="B142" s="199" t="s">
        <v>161</v>
      </c>
      <c r="C142" s="260"/>
      <c r="D142" s="261"/>
      <c r="E142" s="367"/>
      <c r="F142" s="368"/>
    </row>
    <row r="143" spans="1:6" s="339" customFormat="1" ht="10.199999999999999">
      <c r="A143" s="262"/>
      <c r="B143" s="199" t="s">
        <v>162</v>
      </c>
      <c r="C143" s="260"/>
      <c r="D143" s="261"/>
      <c r="E143" s="367"/>
      <c r="F143" s="368"/>
    </row>
    <row r="144" spans="1:6" s="339" customFormat="1" ht="10.199999999999999">
      <c r="A144" s="262"/>
      <c r="B144" s="199"/>
      <c r="C144" s="260"/>
      <c r="D144" s="261"/>
      <c r="E144" s="367"/>
      <c r="F144" s="368"/>
    </row>
    <row r="145" spans="1:6" s="339" customFormat="1" ht="10.199999999999999">
      <c r="A145" s="262"/>
      <c r="B145" s="199" t="s">
        <v>163</v>
      </c>
      <c r="C145" s="260"/>
      <c r="D145" s="261"/>
      <c r="E145" s="367"/>
      <c r="F145" s="368"/>
    </row>
    <row r="146" spans="1:6" s="339" customFormat="1" ht="10.199999999999999">
      <c r="A146" s="262"/>
      <c r="B146" s="199" t="s">
        <v>164</v>
      </c>
      <c r="C146" s="260"/>
      <c r="D146" s="261"/>
      <c r="E146" s="367"/>
      <c r="F146" s="368"/>
    </row>
    <row r="147" spans="1:6" s="339" customFormat="1" ht="10.199999999999999">
      <c r="A147" s="262"/>
      <c r="B147" s="199"/>
      <c r="C147" s="260"/>
      <c r="D147" s="261"/>
      <c r="E147" s="367"/>
      <c r="F147" s="368"/>
    </row>
    <row r="148" spans="1:6" s="339" customFormat="1" ht="10.199999999999999">
      <c r="A148" s="262"/>
      <c r="B148" s="259" t="s">
        <v>165</v>
      </c>
      <c r="C148" s="260"/>
      <c r="D148" s="261"/>
      <c r="E148" s="367"/>
      <c r="F148" s="368"/>
    </row>
    <row r="149" spans="1:6" s="339" customFormat="1" ht="10.199999999999999">
      <c r="A149" s="262"/>
      <c r="B149" s="259"/>
      <c r="C149" s="260"/>
      <c r="D149" s="261"/>
      <c r="E149" s="367"/>
      <c r="F149" s="368"/>
    </row>
    <row r="150" spans="1:6" s="339" customFormat="1" ht="10.199999999999999">
      <c r="A150" s="262"/>
      <c r="B150" s="199" t="s">
        <v>229</v>
      </c>
      <c r="C150" s="260"/>
      <c r="D150" s="261"/>
      <c r="E150" s="367"/>
      <c r="F150" s="368"/>
    </row>
    <row r="151" spans="1:6" s="339" customFormat="1" ht="10.199999999999999">
      <c r="A151" s="262"/>
      <c r="B151" s="199" t="s">
        <v>166</v>
      </c>
      <c r="C151" s="260"/>
      <c r="D151" s="261"/>
      <c r="E151" s="367"/>
      <c r="F151" s="368"/>
    </row>
    <row r="152" spans="1:6" s="339" customFormat="1" ht="10.199999999999999">
      <c r="A152" s="262"/>
      <c r="B152" s="199" t="s">
        <v>167</v>
      </c>
      <c r="C152" s="260"/>
      <c r="D152" s="261"/>
      <c r="E152" s="367"/>
      <c r="F152" s="368"/>
    </row>
    <row r="153" spans="1:6" s="339" customFormat="1" ht="10.199999999999999">
      <c r="A153" s="262"/>
      <c r="B153" s="199" t="s">
        <v>168</v>
      </c>
      <c r="C153" s="260"/>
      <c r="D153" s="261"/>
      <c r="E153" s="367"/>
      <c r="F153" s="368"/>
    </row>
    <row r="154" spans="1:6" s="339" customFormat="1" ht="10.199999999999999">
      <c r="A154" s="262"/>
      <c r="B154" s="199" t="s">
        <v>169</v>
      </c>
      <c r="C154" s="260"/>
      <c r="D154" s="261"/>
      <c r="E154" s="367"/>
      <c r="F154" s="368"/>
    </row>
    <row r="155" spans="1:6" s="339" customFormat="1" ht="10.199999999999999">
      <c r="A155" s="262"/>
      <c r="B155" s="199" t="s">
        <v>170</v>
      </c>
      <c r="C155" s="260"/>
      <c r="D155" s="261"/>
      <c r="E155" s="367"/>
      <c r="F155" s="368"/>
    </row>
    <row r="156" spans="1:6" s="339" customFormat="1" ht="10.199999999999999">
      <c r="A156" s="262"/>
      <c r="B156" s="199" t="s">
        <v>171</v>
      </c>
      <c r="C156" s="260"/>
      <c r="D156" s="261"/>
      <c r="E156" s="367"/>
      <c r="F156" s="368"/>
    </row>
    <row r="157" spans="1:6" s="339" customFormat="1" ht="10.199999999999999">
      <c r="A157" s="262"/>
      <c r="B157" s="199" t="s">
        <v>172</v>
      </c>
      <c r="C157" s="260"/>
      <c r="D157" s="261"/>
      <c r="E157" s="367"/>
      <c r="F157" s="368"/>
    </row>
    <row r="158" spans="1:6" s="339" customFormat="1" ht="10.199999999999999">
      <c r="A158" s="262"/>
      <c r="B158" s="199" t="s">
        <v>173</v>
      </c>
      <c r="C158" s="260"/>
      <c r="D158" s="261"/>
      <c r="E158" s="367"/>
      <c r="F158" s="368"/>
    </row>
    <row r="159" spans="1:6" s="339" customFormat="1" ht="10.199999999999999">
      <c r="A159" s="262"/>
      <c r="B159" s="199"/>
      <c r="C159" s="260"/>
      <c r="D159" s="261"/>
      <c r="E159" s="367"/>
      <c r="F159" s="368"/>
    </row>
    <row r="160" spans="1:6" s="339" customFormat="1">
      <c r="A160" s="201"/>
      <c r="B160" s="200"/>
      <c r="C160" s="202"/>
      <c r="D160" s="203"/>
      <c r="E160" s="346"/>
      <c r="F160" s="160"/>
    </row>
    <row r="161" spans="1:6" ht="13.8" thickBot="1">
      <c r="D161" s="203"/>
      <c r="E161" s="346"/>
    </row>
    <row r="162" spans="1:6" ht="13.8" thickBot="1">
      <c r="A162" s="251"/>
      <c r="B162" s="273" t="s">
        <v>462</v>
      </c>
      <c r="C162" s="216"/>
      <c r="D162" s="274"/>
      <c r="E162" s="351"/>
      <c r="F162" s="352"/>
    </row>
    <row r="163" spans="1:6" s="125" customFormat="1">
      <c r="A163" s="275"/>
      <c r="B163" s="276"/>
      <c r="C163" s="275"/>
      <c r="D163" s="277"/>
      <c r="E163" s="346"/>
      <c r="F163" s="160"/>
    </row>
    <row r="164" spans="1:6" s="125" customFormat="1" ht="30.6">
      <c r="A164" s="219"/>
      <c r="B164" s="220" t="s">
        <v>182</v>
      </c>
      <c r="C164" s="251"/>
      <c r="D164" s="217"/>
      <c r="E164" s="346"/>
      <c r="F164" s="160"/>
    </row>
    <row r="165" spans="1:6" s="125" customFormat="1">
      <c r="A165" s="275"/>
      <c r="B165" s="276"/>
      <c r="C165" s="275"/>
      <c r="D165" s="277"/>
      <c r="E165" s="346"/>
      <c r="F165" s="160"/>
    </row>
    <row r="166" spans="1:6" s="377" customFormat="1">
      <c r="A166" s="279"/>
      <c r="B166" s="280" t="s">
        <v>34</v>
      </c>
      <c r="C166" s="281"/>
      <c r="D166" s="204"/>
      <c r="E166" s="346"/>
      <c r="F166" s="160"/>
    </row>
    <row r="167" spans="1:6" s="378" customFormat="1" ht="36" customHeight="1">
      <c r="A167" s="279"/>
      <c r="B167" s="283" t="s">
        <v>230</v>
      </c>
      <c r="C167" s="281"/>
      <c r="D167" s="204"/>
      <c r="E167" s="346"/>
      <c r="F167" s="160"/>
    </row>
    <row r="168" spans="1:6" s="378" customFormat="1">
      <c r="A168" s="279"/>
      <c r="B168" s="284"/>
      <c r="C168" s="281"/>
      <c r="D168" s="204"/>
      <c r="E168" s="346"/>
      <c r="F168" s="160"/>
    </row>
    <row r="169" spans="1:6" s="377" customFormat="1">
      <c r="A169" s="279"/>
      <c r="B169" s="220" t="s">
        <v>231</v>
      </c>
      <c r="C169" s="281"/>
      <c r="D169" s="204"/>
      <c r="E169" s="346"/>
      <c r="F169" s="160"/>
    </row>
    <row r="170" spans="1:6" s="378" customFormat="1" ht="20.399999999999999">
      <c r="A170" s="279"/>
      <c r="B170" s="285" t="s">
        <v>232</v>
      </c>
      <c r="C170" s="281"/>
      <c r="D170" s="204"/>
      <c r="E170" s="346"/>
      <c r="F170" s="160"/>
    </row>
    <row r="171" spans="1:6" s="378" customFormat="1" ht="12" customHeight="1">
      <c r="A171" s="279"/>
      <c r="B171" s="284"/>
      <c r="C171" s="281"/>
      <c r="D171" s="204"/>
      <c r="E171" s="346"/>
      <c r="F171" s="160"/>
    </row>
    <row r="172" spans="1:6" s="378" customFormat="1">
      <c r="A172" s="279"/>
      <c r="B172" s="282"/>
      <c r="C172" s="281"/>
      <c r="D172" s="204"/>
      <c r="E172" s="346"/>
      <c r="F172" s="160"/>
    </row>
    <row r="173" spans="1:6" s="381" customFormat="1">
      <c r="A173" s="279" t="s">
        <v>25</v>
      </c>
      <c r="B173" s="286" t="s">
        <v>463</v>
      </c>
      <c r="C173" s="287"/>
      <c r="D173" s="288"/>
      <c r="E173" s="379"/>
      <c r="F173" s="380"/>
    </row>
    <row r="174" spans="1:6" s="381" customFormat="1" ht="26.4">
      <c r="A174" s="289"/>
      <c r="B174" s="290" t="s">
        <v>464</v>
      </c>
      <c r="C174" s="281" t="s">
        <v>99</v>
      </c>
      <c r="D174" s="204">
        <v>11.5</v>
      </c>
      <c r="E174" s="346"/>
      <c r="F174" s="346">
        <f>D174*E174</f>
        <v>0</v>
      </c>
    </row>
    <row r="175" spans="1:6" s="381" customFormat="1" ht="118.8">
      <c r="A175" s="289"/>
      <c r="B175" s="240" t="s">
        <v>478</v>
      </c>
      <c r="C175" s="281"/>
      <c r="D175" s="204"/>
      <c r="E175" s="346"/>
      <c r="F175" s="346"/>
    </row>
    <row r="176" spans="1:6" s="377" customFormat="1">
      <c r="A176" s="289"/>
      <c r="B176" s="291"/>
      <c r="C176" s="281"/>
      <c r="D176" s="204"/>
      <c r="E176" s="346"/>
      <c r="F176" s="160"/>
    </row>
    <row r="177" spans="1:6" s="381" customFormat="1">
      <c r="A177" s="279" t="s">
        <v>26</v>
      </c>
      <c r="B177" s="286" t="s">
        <v>473</v>
      </c>
      <c r="C177" s="287"/>
      <c r="D177" s="288"/>
      <c r="E177" s="379"/>
      <c r="F177" s="380"/>
    </row>
    <row r="178" spans="1:6" s="381" customFormat="1" ht="66">
      <c r="A178" s="289"/>
      <c r="B178" s="292" t="s">
        <v>474</v>
      </c>
      <c r="C178" s="281" t="s">
        <v>99</v>
      </c>
      <c r="D178" s="204">
        <v>3.2</v>
      </c>
      <c r="E178" s="346"/>
      <c r="F178" s="346">
        <f>D178*E178</f>
        <v>0</v>
      </c>
    </row>
    <row r="179" spans="1:6" s="381" customFormat="1" ht="28.8" customHeight="1">
      <c r="A179" s="289"/>
      <c r="B179" s="292" t="s">
        <v>470</v>
      </c>
      <c r="C179" s="281"/>
      <c r="D179" s="204"/>
      <c r="E179" s="346"/>
      <c r="F179" s="346"/>
    </row>
    <row r="180" spans="1:6" s="381" customFormat="1" ht="15.6" customHeight="1">
      <c r="A180" s="289"/>
      <c r="B180" s="292" t="s">
        <v>504</v>
      </c>
      <c r="C180" s="281"/>
      <c r="D180" s="204"/>
      <c r="E180" s="346"/>
      <c r="F180" s="346"/>
    </row>
    <row r="181" spans="1:6" s="381" customFormat="1">
      <c r="A181" s="289"/>
      <c r="B181" s="292" t="s">
        <v>471</v>
      </c>
      <c r="C181" s="281"/>
      <c r="D181" s="204"/>
      <c r="E181" s="346"/>
      <c r="F181" s="346"/>
    </row>
    <row r="182" spans="1:6" s="377" customFormat="1" ht="92.4">
      <c r="A182" s="289"/>
      <c r="B182" s="292" t="s">
        <v>472</v>
      </c>
      <c r="C182" s="281"/>
      <c r="D182" s="204"/>
      <c r="E182" s="346"/>
      <c r="F182" s="160"/>
    </row>
    <row r="183" spans="1:6" s="377" customFormat="1">
      <c r="A183" s="279"/>
      <c r="B183" s="282"/>
      <c r="C183" s="236"/>
      <c r="D183" s="223"/>
      <c r="E183" s="22"/>
      <c r="F183" s="139"/>
    </row>
    <row r="184" spans="1:6" s="377" customFormat="1">
      <c r="A184" s="293"/>
      <c r="B184" s="294" t="s">
        <v>465</v>
      </c>
      <c r="C184" s="295"/>
      <c r="D184" s="250"/>
      <c r="E184" s="363"/>
      <c r="F184" s="364">
        <f>SUM(F173:F182)</f>
        <v>0</v>
      </c>
    </row>
    <row r="185" spans="1:6" s="377" customFormat="1">
      <c r="A185" s="279"/>
      <c r="B185" s="282"/>
      <c r="C185" s="281"/>
      <c r="D185" s="204"/>
      <c r="E185" s="346"/>
      <c r="F185" s="160"/>
    </row>
    <row r="186" spans="1:6" s="377" customFormat="1">
      <c r="A186" s="279"/>
      <c r="B186" s="296" t="s">
        <v>261</v>
      </c>
      <c r="C186" s="297"/>
      <c r="D186" s="254"/>
      <c r="E186" s="365"/>
      <c r="F186" s="366"/>
    </row>
    <row r="187" spans="1:6" s="377" customFormat="1">
      <c r="A187" s="279"/>
      <c r="B187" s="298"/>
      <c r="C187" s="297"/>
      <c r="D187" s="254"/>
      <c r="E187" s="365"/>
      <c r="F187" s="366"/>
    </row>
    <row r="188" spans="1:6" s="377" customFormat="1">
      <c r="A188" s="279"/>
      <c r="B188" s="299" t="s">
        <v>130</v>
      </c>
      <c r="C188" s="297"/>
      <c r="D188" s="254"/>
      <c r="E188" s="365"/>
      <c r="F188" s="366"/>
    </row>
    <row r="189" spans="1:6" s="377" customFormat="1">
      <c r="A189" s="279"/>
      <c r="B189" s="299" t="s">
        <v>262</v>
      </c>
      <c r="C189" s="297"/>
      <c r="D189" s="254"/>
      <c r="E189" s="365"/>
      <c r="F189" s="366"/>
    </row>
    <row r="190" spans="1:6" s="377" customFormat="1">
      <c r="A190" s="300"/>
      <c r="B190" s="199" t="s">
        <v>263</v>
      </c>
      <c r="C190" s="301"/>
      <c r="D190" s="258"/>
      <c r="E190" s="367"/>
      <c r="F190" s="368"/>
    </row>
    <row r="191" spans="1:6" s="377" customFormat="1">
      <c r="A191" s="279"/>
      <c r="B191" s="282"/>
      <c r="C191" s="281"/>
      <c r="D191" s="204"/>
      <c r="E191" s="346"/>
      <c r="F191" s="160"/>
    </row>
    <row r="192" spans="1:6" s="377" customFormat="1">
      <c r="A192" s="279"/>
      <c r="B192" s="259" t="s">
        <v>35</v>
      </c>
      <c r="C192" s="281"/>
      <c r="D192" s="204"/>
      <c r="E192" s="346"/>
      <c r="F192" s="160"/>
    </row>
    <row r="193" spans="1:6" s="145" customFormat="1">
      <c r="A193" s="279"/>
      <c r="B193" s="259"/>
      <c r="C193" s="281"/>
      <c r="D193" s="204"/>
      <c r="E193" s="346"/>
      <c r="F193" s="160"/>
    </row>
    <row r="194" spans="1:6" s="145" customFormat="1">
      <c r="A194" s="279"/>
      <c r="B194" s="199" t="s">
        <v>199</v>
      </c>
      <c r="C194" s="281"/>
      <c r="D194" s="204"/>
      <c r="E194" s="346"/>
      <c r="F194" s="160"/>
    </row>
    <row r="195" spans="1:6" s="145" customFormat="1">
      <c r="A195" s="279"/>
      <c r="B195" s="199" t="s">
        <v>50</v>
      </c>
      <c r="C195" s="281"/>
      <c r="D195" s="204"/>
      <c r="E195" s="346"/>
      <c r="F195" s="160"/>
    </row>
    <row r="196" spans="1:6" s="145" customFormat="1">
      <c r="A196" s="279"/>
      <c r="B196" s="199" t="s">
        <v>41</v>
      </c>
      <c r="C196" s="281"/>
      <c r="D196" s="204"/>
      <c r="E196" s="346"/>
      <c r="F196" s="160"/>
    </row>
    <row r="197" spans="1:6" s="145" customFormat="1">
      <c r="A197" s="279"/>
      <c r="B197" s="199" t="s">
        <v>51</v>
      </c>
      <c r="C197" s="281"/>
      <c r="D197" s="204"/>
      <c r="E197" s="346"/>
      <c r="F197" s="160"/>
    </row>
    <row r="198" spans="1:6" s="145" customFormat="1">
      <c r="A198" s="279"/>
      <c r="B198" s="199" t="s">
        <v>42</v>
      </c>
      <c r="C198" s="281"/>
      <c r="D198" s="204"/>
      <c r="E198" s="346"/>
      <c r="F198" s="160"/>
    </row>
    <row r="199" spans="1:6" s="145" customFormat="1">
      <c r="A199" s="279"/>
      <c r="B199" s="199" t="s">
        <v>141</v>
      </c>
      <c r="C199" s="281"/>
      <c r="D199" s="204"/>
      <c r="E199" s="346"/>
      <c r="F199" s="160"/>
    </row>
    <row r="200" spans="1:6" s="145" customFormat="1">
      <c r="A200" s="279"/>
      <c r="B200" s="199" t="s">
        <v>191</v>
      </c>
      <c r="C200" s="281"/>
      <c r="D200" s="204"/>
      <c r="E200" s="346"/>
      <c r="F200" s="160"/>
    </row>
    <row r="201" spans="1:6" s="145" customFormat="1">
      <c r="A201" s="279"/>
      <c r="B201" s="199" t="s">
        <v>174</v>
      </c>
      <c r="C201" s="281"/>
      <c r="D201" s="204"/>
      <c r="E201" s="346"/>
      <c r="F201" s="160"/>
    </row>
    <row r="202" spans="1:6" s="145" customFormat="1">
      <c r="A202" s="279"/>
      <c r="B202" s="199" t="s">
        <v>102</v>
      </c>
      <c r="C202" s="281"/>
      <c r="D202" s="204"/>
      <c r="E202" s="346"/>
      <c r="F202" s="160"/>
    </row>
    <row r="203" spans="1:6" s="377" customFormat="1" ht="1.5" customHeight="1">
      <c r="A203" s="279"/>
      <c r="B203" s="199" t="s">
        <v>103</v>
      </c>
      <c r="C203" s="281"/>
      <c r="D203" s="204"/>
      <c r="E203" s="346"/>
      <c r="F203" s="160"/>
    </row>
    <row r="204" spans="1:6" s="377" customFormat="1">
      <c r="A204" s="279"/>
      <c r="B204" s="199" t="s">
        <v>75</v>
      </c>
      <c r="C204" s="281"/>
      <c r="D204" s="204"/>
      <c r="E204" s="346"/>
      <c r="F204" s="160"/>
    </row>
    <row r="205" spans="1:6" s="377" customFormat="1">
      <c r="A205" s="279"/>
      <c r="B205" s="199" t="s">
        <v>43</v>
      </c>
      <c r="C205" s="281"/>
      <c r="D205" s="204"/>
      <c r="E205" s="346"/>
      <c r="F205" s="160"/>
    </row>
    <row r="206" spans="1:6" s="125" customFormat="1">
      <c r="A206" s="275"/>
      <c r="B206" s="276"/>
      <c r="C206" s="275"/>
      <c r="D206" s="277"/>
      <c r="E206" s="346"/>
      <c r="F206" s="160"/>
    </row>
    <row r="207" spans="1:6" s="125" customFormat="1">
      <c r="A207" s="275"/>
      <c r="B207" s="276"/>
      <c r="C207" s="275"/>
      <c r="D207" s="277"/>
      <c r="E207" s="346"/>
      <c r="F207" s="160"/>
    </row>
    <row r="208" spans="1:6">
      <c r="D208" s="203"/>
      <c r="E208" s="346"/>
    </row>
    <row r="209" spans="1:6">
      <c r="D209" s="203"/>
      <c r="E209" s="346"/>
    </row>
    <row r="210" spans="1:6" ht="13.8" thickBot="1">
      <c r="D210" s="203"/>
      <c r="E210" s="346"/>
    </row>
    <row r="211" spans="1:6" ht="13.8" thickBot="1">
      <c r="A211" s="251"/>
      <c r="B211" s="273" t="s">
        <v>466</v>
      </c>
      <c r="C211" s="216"/>
      <c r="D211" s="274"/>
      <c r="E211" s="351"/>
      <c r="F211" s="352"/>
    </row>
    <row r="212" spans="1:6" s="125" customFormat="1">
      <c r="A212" s="275"/>
      <c r="B212" s="276"/>
      <c r="C212" s="275"/>
      <c r="D212" s="277"/>
      <c r="E212" s="346"/>
      <c r="F212" s="160"/>
    </row>
    <row r="213" spans="1:6" s="125" customFormat="1" ht="30.6">
      <c r="A213" s="219"/>
      <c r="B213" s="220" t="s">
        <v>182</v>
      </c>
      <c r="C213" s="251"/>
      <c r="D213" s="217"/>
      <c r="E213" s="346"/>
      <c r="F213" s="160"/>
    </row>
    <row r="214" spans="1:6" s="125" customFormat="1">
      <c r="A214" s="275"/>
      <c r="B214" s="276"/>
      <c r="C214" s="275"/>
      <c r="D214" s="277"/>
      <c r="E214" s="346"/>
      <c r="F214" s="160"/>
    </row>
    <row r="215" spans="1:6" s="377" customFormat="1">
      <c r="A215" s="279"/>
      <c r="B215" s="280" t="s">
        <v>34</v>
      </c>
      <c r="C215" s="281"/>
      <c r="D215" s="204"/>
      <c r="E215" s="346"/>
      <c r="F215" s="160"/>
    </row>
    <row r="216" spans="1:6" s="378" customFormat="1" ht="36" customHeight="1">
      <c r="A216" s="279"/>
      <c r="B216" s="283" t="s">
        <v>230</v>
      </c>
      <c r="C216" s="281"/>
      <c r="D216" s="204"/>
      <c r="E216" s="346"/>
      <c r="F216" s="160"/>
    </row>
    <row r="217" spans="1:6" s="378" customFormat="1">
      <c r="A217" s="279"/>
      <c r="B217" s="284"/>
      <c r="C217" s="281"/>
      <c r="D217" s="204"/>
      <c r="E217" s="346"/>
      <c r="F217" s="160"/>
    </row>
    <row r="218" spans="1:6" s="377" customFormat="1">
      <c r="A218" s="279"/>
      <c r="B218" s="220" t="s">
        <v>231</v>
      </c>
      <c r="C218" s="281"/>
      <c r="D218" s="204"/>
      <c r="E218" s="346"/>
      <c r="F218" s="160"/>
    </row>
    <row r="219" spans="1:6" s="378" customFormat="1" ht="20.399999999999999">
      <c r="A219" s="279"/>
      <c r="B219" s="285" t="s">
        <v>232</v>
      </c>
      <c r="C219" s="281"/>
      <c r="D219" s="204"/>
      <c r="E219" s="346"/>
      <c r="F219" s="160"/>
    </row>
    <row r="220" spans="1:6" s="378" customFormat="1" ht="12" customHeight="1">
      <c r="A220" s="279"/>
      <c r="B220" s="284"/>
      <c r="C220" s="281"/>
      <c r="D220" s="204"/>
      <c r="E220" s="346"/>
      <c r="F220" s="160"/>
    </row>
    <row r="221" spans="1:6" s="378" customFormat="1">
      <c r="A221" s="279"/>
      <c r="B221" s="303" t="s">
        <v>175</v>
      </c>
      <c r="C221" s="281"/>
      <c r="D221" s="204"/>
      <c r="E221" s="346"/>
      <c r="F221" s="160"/>
    </row>
    <row r="222" spans="1:6" s="378" customFormat="1">
      <c r="A222" s="279"/>
      <c r="B222" s="304" t="s">
        <v>233</v>
      </c>
      <c r="C222" s="281"/>
      <c r="D222" s="204"/>
      <c r="E222" s="346"/>
      <c r="F222" s="160"/>
    </row>
    <row r="223" spans="1:6" s="378" customFormat="1">
      <c r="A223" s="279"/>
      <c r="B223" s="304" t="s">
        <v>234</v>
      </c>
      <c r="C223" s="281"/>
      <c r="D223" s="204"/>
      <c r="E223" s="346"/>
      <c r="F223" s="160"/>
    </row>
    <row r="224" spans="1:6" s="378" customFormat="1">
      <c r="A224" s="279"/>
      <c r="B224" s="304" t="s">
        <v>235</v>
      </c>
      <c r="C224" s="281"/>
      <c r="D224" s="204"/>
      <c r="E224" s="346"/>
      <c r="F224" s="160"/>
    </row>
    <row r="225" spans="1:6" s="378" customFormat="1">
      <c r="A225" s="279"/>
      <c r="B225" s="304" t="s">
        <v>236</v>
      </c>
      <c r="C225" s="281"/>
      <c r="D225" s="204"/>
      <c r="E225" s="346"/>
      <c r="F225" s="160"/>
    </row>
    <row r="226" spans="1:6" s="378" customFormat="1">
      <c r="A226" s="279"/>
      <c r="B226" s="304" t="s">
        <v>237</v>
      </c>
      <c r="C226" s="281"/>
      <c r="D226" s="204"/>
      <c r="E226" s="346"/>
      <c r="F226" s="160"/>
    </row>
    <row r="227" spans="1:6" s="378" customFormat="1">
      <c r="A227" s="279"/>
      <c r="B227" s="304" t="s">
        <v>238</v>
      </c>
      <c r="C227" s="281"/>
      <c r="D227" s="204"/>
      <c r="E227" s="346"/>
      <c r="F227" s="160"/>
    </row>
    <row r="228" spans="1:6" s="378" customFormat="1">
      <c r="A228" s="279"/>
      <c r="B228" s="304" t="s">
        <v>239</v>
      </c>
      <c r="C228" s="281"/>
      <c r="D228" s="204"/>
      <c r="E228" s="346"/>
      <c r="F228" s="160"/>
    </row>
    <row r="229" spans="1:6" s="378" customFormat="1">
      <c r="A229" s="279"/>
      <c r="B229" s="304" t="s">
        <v>235</v>
      </c>
      <c r="C229" s="281"/>
      <c r="D229" s="204"/>
      <c r="E229" s="346"/>
      <c r="F229" s="160"/>
    </row>
    <row r="230" spans="1:6" s="378" customFormat="1">
      <c r="A230" s="279"/>
      <c r="B230" s="304" t="s">
        <v>240</v>
      </c>
      <c r="C230" s="281"/>
      <c r="D230" s="204"/>
      <c r="E230" s="346"/>
      <c r="F230" s="160"/>
    </row>
    <row r="231" spans="1:6" s="378" customFormat="1">
      <c r="A231" s="279"/>
      <c r="B231" s="304" t="s">
        <v>241</v>
      </c>
      <c r="C231" s="281"/>
      <c r="D231" s="204"/>
      <c r="E231" s="346"/>
      <c r="F231" s="160"/>
    </row>
    <row r="232" spans="1:6" s="378" customFormat="1">
      <c r="A232" s="279"/>
      <c r="B232" s="304" t="s">
        <v>242</v>
      </c>
      <c r="C232" s="281"/>
      <c r="D232" s="204"/>
      <c r="E232" s="346"/>
      <c r="F232" s="160"/>
    </row>
    <row r="233" spans="1:6" s="378" customFormat="1">
      <c r="A233" s="279"/>
      <c r="B233" s="304" t="s">
        <v>243</v>
      </c>
      <c r="C233" s="281"/>
      <c r="D233" s="204"/>
      <c r="E233" s="346"/>
      <c r="F233" s="160"/>
    </row>
    <row r="234" spans="1:6" s="378" customFormat="1">
      <c r="A234" s="279"/>
      <c r="B234" s="304" t="s">
        <v>244</v>
      </c>
      <c r="C234" s="281"/>
      <c r="D234" s="204"/>
      <c r="E234" s="346"/>
      <c r="F234" s="160"/>
    </row>
    <row r="235" spans="1:6" s="378" customFormat="1">
      <c r="A235" s="279"/>
      <c r="B235" s="304" t="s">
        <v>245</v>
      </c>
      <c r="C235" s="281"/>
      <c r="D235" s="204"/>
      <c r="E235" s="346"/>
      <c r="F235" s="160"/>
    </row>
    <row r="236" spans="1:6" s="378" customFormat="1">
      <c r="A236" s="279"/>
      <c r="B236" s="304" t="s">
        <v>246</v>
      </c>
      <c r="C236" s="281"/>
      <c r="D236" s="204"/>
      <c r="E236" s="346"/>
      <c r="F236" s="160"/>
    </row>
    <row r="237" spans="1:6" s="382" customFormat="1">
      <c r="A237" s="279"/>
      <c r="B237" s="304" t="s">
        <v>247</v>
      </c>
      <c r="C237" s="281"/>
      <c r="D237" s="204"/>
      <c r="E237" s="346"/>
      <c r="F237" s="160"/>
    </row>
    <row r="238" spans="1:6" s="378" customFormat="1">
      <c r="A238" s="279"/>
      <c r="B238" s="304" t="s">
        <v>248</v>
      </c>
      <c r="C238" s="281"/>
      <c r="D238" s="204"/>
      <c r="E238" s="346"/>
      <c r="F238" s="160"/>
    </row>
    <row r="239" spans="1:6" s="378" customFormat="1">
      <c r="A239" s="279"/>
      <c r="B239" s="304" t="s">
        <v>249</v>
      </c>
      <c r="C239" s="281"/>
      <c r="D239" s="204"/>
      <c r="E239" s="346"/>
      <c r="F239" s="160"/>
    </row>
    <row r="240" spans="1:6" s="378" customFormat="1">
      <c r="A240" s="279"/>
      <c r="B240" s="304" t="s">
        <v>250</v>
      </c>
      <c r="C240" s="281"/>
      <c r="D240" s="204"/>
      <c r="E240" s="346"/>
      <c r="F240" s="160"/>
    </row>
    <row r="241" spans="1:6" s="378" customFormat="1">
      <c r="A241" s="279"/>
      <c r="B241" s="304" t="s">
        <v>251</v>
      </c>
      <c r="C241" s="281"/>
      <c r="D241" s="204"/>
      <c r="E241" s="346"/>
      <c r="F241" s="160"/>
    </row>
    <row r="242" spans="1:6" s="378" customFormat="1">
      <c r="A242" s="279"/>
      <c r="B242" s="304" t="s">
        <v>252</v>
      </c>
      <c r="C242" s="281"/>
      <c r="D242" s="204"/>
      <c r="E242" s="346"/>
      <c r="F242" s="160"/>
    </row>
    <row r="243" spans="1:6" s="378" customFormat="1">
      <c r="A243" s="279"/>
      <c r="B243" s="304" t="s">
        <v>253</v>
      </c>
      <c r="C243" s="281"/>
      <c r="D243" s="204"/>
      <c r="E243" s="346"/>
      <c r="F243" s="160"/>
    </row>
    <row r="244" spans="1:6" s="378" customFormat="1">
      <c r="A244" s="279"/>
      <c r="B244" s="304" t="s">
        <v>254</v>
      </c>
      <c r="C244" s="281"/>
      <c r="D244" s="204"/>
      <c r="E244" s="346"/>
      <c r="F244" s="160"/>
    </row>
    <row r="245" spans="1:6" s="378" customFormat="1">
      <c r="A245" s="279"/>
      <c r="B245" s="304" t="s">
        <v>255</v>
      </c>
      <c r="C245" s="281"/>
      <c r="D245" s="204"/>
      <c r="E245" s="346"/>
      <c r="F245" s="160"/>
    </row>
    <row r="246" spans="1:6" s="378" customFormat="1">
      <c r="A246" s="279"/>
      <c r="B246" s="304" t="s">
        <v>256</v>
      </c>
      <c r="C246" s="281"/>
      <c r="D246" s="204"/>
      <c r="E246" s="346"/>
      <c r="F246" s="160"/>
    </row>
    <row r="247" spans="1:6" s="378" customFormat="1">
      <c r="A247" s="279"/>
      <c r="B247" s="304" t="s">
        <v>257</v>
      </c>
      <c r="C247" s="281"/>
      <c r="D247" s="204"/>
      <c r="E247" s="346"/>
      <c r="F247" s="160"/>
    </row>
    <row r="248" spans="1:6" s="378" customFormat="1">
      <c r="A248" s="279"/>
      <c r="B248" s="304" t="s">
        <v>258</v>
      </c>
      <c r="C248" s="281"/>
      <c r="D248" s="204"/>
      <c r="E248" s="346"/>
      <c r="F248" s="160"/>
    </row>
    <row r="249" spans="1:6" s="378" customFormat="1">
      <c r="A249" s="279"/>
      <c r="B249" s="304" t="s">
        <v>259</v>
      </c>
      <c r="C249" s="281"/>
      <c r="D249" s="204"/>
      <c r="E249" s="346"/>
      <c r="F249" s="160"/>
    </row>
    <row r="250" spans="1:6" s="378" customFormat="1">
      <c r="A250" s="279"/>
      <c r="B250" s="282"/>
      <c r="C250" s="281"/>
      <c r="D250" s="204"/>
      <c r="E250" s="346"/>
      <c r="F250" s="160"/>
    </row>
    <row r="251" spans="1:6" s="378" customFormat="1">
      <c r="A251" s="279"/>
      <c r="B251" s="282"/>
      <c r="C251" s="281"/>
      <c r="D251" s="204"/>
      <c r="E251" s="346"/>
      <c r="F251" s="160"/>
    </row>
    <row r="252" spans="1:6" s="377" customFormat="1">
      <c r="A252" s="305" t="s">
        <v>25</v>
      </c>
      <c r="B252" s="286" t="s">
        <v>468</v>
      </c>
      <c r="C252" s="229" t="s">
        <v>33</v>
      </c>
      <c r="D252" s="204">
        <v>17</v>
      </c>
      <c r="E252" s="346"/>
      <c r="F252" s="160">
        <f>E252*D252</f>
        <v>0</v>
      </c>
    </row>
    <row r="253" spans="1:6" s="377" customFormat="1" ht="52.8">
      <c r="A253" s="279"/>
      <c r="B253" s="306" t="s">
        <v>457</v>
      </c>
      <c r="C253" s="229"/>
      <c r="D253" s="204"/>
      <c r="E253" s="346"/>
      <c r="F253" s="160"/>
    </row>
    <row r="254" spans="1:6" s="377" customFormat="1">
      <c r="A254" s="279"/>
      <c r="B254" s="306" t="s">
        <v>469</v>
      </c>
      <c r="C254" s="229"/>
      <c r="D254" s="204"/>
      <c r="E254" s="346"/>
      <c r="F254" s="160"/>
    </row>
    <row r="255" spans="1:6" s="377" customFormat="1">
      <c r="A255" s="307"/>
      <c r="B255" s="291"/>
      <c r="C255" s="281"/>
      <c r="D255" s="204"/>
      <c r="E255" s="346"/>
      <c r="F255" s="160"/>
    </row>
    <row r="256" spans="1:6" s="377" customFormat="1">
      <c r="A256" s="305" t="s">
        <v>26</v>
      </c>
      <c r="B256" s="286" t="s">
        <v>458</v>
      </c>
      <c r="C256" s="229" t="s">
        <v>33</v>
      </c>
      <c r="D256" s="204">
        <v>6</v>
      </c>
      <c r="E256" s="346"/>
      <c r="F256" s="160">
        <f>E256*D256</f>
        <v>0</v>
      </c>
    </row>
    <row r="257" spans="1:6" s="377" customFormat="1" ht="52.8">
      <c r="A257" s="279"/>
      <c r="B257" s="306" t="s">
        <v>459</v>
      </c>
      <c r="C257" s="229"/>
      <c r="D257" s="204"/>
      <c r="E257" s="346"/>
      <c r="F257" s="160"/>
    </row>
    <row r="258" spans="1:6" s="377" customFormat="1">
      <c r="A258" s="279"/>
      <c r="B258" s="306" t="s">
        <v>469</v>
      </c>
      <c r="C258" s="229"/>
      <c r="D258" s="204"/>
      <c r="E258" s="346"/>
      <c r="F258" s="160"/>
    </row>
    <row r="259" spans="1:6" s="377" customFormat="1">
      <c r="A259" s="307"/>
      <c r="B259" s="291"/>
      <c r="C259" s="281"/>
      <c r="D259" s="204"/>
      <c r="E259" s="346"/>
      <c r="F259" s="160"/>
    </row>
    <row r="260" spans="1:6" s="381" customFormat="1">
      <c r="A260" s="305" t="s">
        <v>27</v>
      </c>
      <c r="B260" s="286" t="s">
        <v>308</v>
      </c>
      <c r="C260" s="229" t="s">
        <v>52</v>
      </c>
      <c r="D260" s="204">
        <v>1655</v>
      </c>
      <c r="E260" s="346"/>
      <c r="F260" s="160">
        <f>E260*D260</f>
        <v>0</v>
      </c>
    </row>
    <row r="261" spans="1:6" s="383" customFormat="1">
      <c r="A261" s="308"/>
      <c r="B261" s="235" t="s">
        <v>307</v>
      </c>
      <c r="C261" s="281"/>
      <c r="D261" s="204"/>
      <c r="E261" s="346"/>
      <c r="F261" s="160"/>
    </row>
    <row r="262" spans="1:6" s="384" customFormat="1" ht="79.8" customHeight="1">
      <c r="A262" s="232"/>
      <c r="B262" s="233" t="s">
        <v>455</v>
      </c>
      <c r="C262" s="229"/>
      <c r="D262" s="204"/>
      <c r="E262" s="346"/>
      <c r="F262" s="160"/>
    </row>
    <row r="263" spans="1:6" s="377" customFormat="1">
      <c r="A263" s="279"/>
      <c r="B263" s="306" t="s">
        <v>469</v>
      </c>
      <c r="C263" s="229"/>
      <c r="D263" s="204"/>
      <c r="E263" s="346"/>
      <c r="F263" s="160"/>
    </row>
    <row r="264" spans="1:6" s="377" customFormat="1">
      <c r="A264" s="279"/>
      <c r="B264" s="306"/>
      <c r="C264" s="229"/>
      <c r="D264" s="204"/>
      <c r="E264" s="346"/>
      <c r="F264" s="160"/>
    </row>
    <row r="265" spans="1:6" s="377" customFormat="1">
      <c r="A265" s="305" t="s">
        <v>28</v>
      </c>
      <c r="B265" s="286" t="s">
        <v>480</v>
      </c>
      <c r="C265" s="229" t="s">
        <v>33</v>
      </c>
      <c r="D265" s="204">
        <v>6</v>
      </c>
      <c r="E265" s="346"/>
      <c r="F265" s="160">
        <f>E265*D265</f>
        <v>0</v>
      </c>
    </row>
    <row r="266" spans="1:6" s="377" customFormat="1" ht="52.8">
      <c r="A266" s="279"/>
      <c r="B266" s="306" t="s">
        <v>481</v>
      </c>
      <c r="C266" s="229"/>
      <c r="D266" s="204"/>
      <c r="E266" s="346"/>
      <c r="F266" s="160"/>
    </row>
    <row r="267" spans="1:6" s="377" customFormat="1">
      <c r="A267" s="279"/>
      <c r="B267" s="306" t="s">
        <v>469</v>
      </c>
      <c r="C267" s="229"/>
      <c r="D267" s="204"/>
      <c r="E267" s="346"/>
      <c r="F267" s="160"/>
    </row>
    <row r="268" spans="1:6" s="377" customFormat="1">
      <c r="A268" s="307"/>
      <c r="B268" s="291"/>
      <c r="C268" s="281"/>
      <c r="D268" s="204"/>
      <c r="E268" s="346"/>
      <c r="F268" s="160"/>
    </row>
    <row r="269" spans="1:6" s="377" customFormat="1">
      <c r="A269" s="279"/>
      <c r="B269" s="282"/>
      <c r="C269" s="236"/>
      <c r="D269" s="223"/>
      <c r="E269" s="22"/>
      <c r="F269" s="139"/>
    </row>
    <row r="270" spans="1:6" s="377" customFormat="1">
      <c r="A270" s="293"/>
      <c r="B270" s="294" t="s">
        <v>260</v>
      </c>
      <c r="C270" s="295"/>
      <c r="D270" s="250"/>
      <c r="E270" s="363"/>
      <c r="F270" s="364">
        <f>SUM(F252:F265)</f>
        <v>0</v>
      </c>
    </row>
    <row r="271" spans="1:6" s="377" customFormat="1">
      <c r="A271" s="279"/>
      <c r="B271" s="282"/>
      <c r="C271" s="281"/>
      <c r="D271" s="204"/>
      <c r="E271" s="346"/>
      <c r="F271" s="160"/>
    </row>
    <row r="272" spans="1:6" s="377" customFormat="1">
      <c r="A272" s="279"/>
      <c r="B272" s="296" t="s">
        <v>261</v>
      </c>
      <c r="C272" s="297"/>
      <c r="D272" s="254"/>
      <c r="E272" s="365"/>
      <c r="F272" s="366"/>
    </row>
    <row r="273" spans="1:6" s="377" customFormat="1">
      <c r="A273" s="279"/>
      <c r="B273" s="298"/>
      <c r="C273" s="297"/>
      <c r="D273" s="254"/>
      <c r="E273" s="365"/>
      <c r="F273" s="366"/>
    </row>
    <row r="274" spans="1:6" s="377" customFormat="1">
      <c r="A274" s="279"/>
      <c r="B274" s="299" t="s">
        <v>130</v>
      </c>
      <c r="C274" s="297"/>
      <c r="D274" s="254"/>
      <c r="E274" s="365"/>
      <c r="F274" s="366"/>
    </row>
    <row r="275" spans="1:6" s="377" customFormat="1">
      <c r="A275" s="279"/>
      <c r="B275" s="299" t="s">
        <v>262</v>
      </c>
      <c r="C275" s="297"/>
      <c r="D275" s="254"/>
      <c r="E275" s="365"/>
      <c r="F275" s="366"/>
    </row>
    <row r="276" spans="1:6" s="377" customFormat="1">
      <c r="A276" s="300"/>
      <c r="B276" s="199" t="s">
        <v>263</v>
      </c>
      <c r="C276" s="301"/>
      <c r="D276" s="258"/>
      <c r="E276" s="367"/>
      <c r="F276" s="368"/>
    </row>
    <row r="277" spans="1:6" s="377" customFormat="1">
      <c r="A277" s="279"/>
      <c r="B277" s="282"/>
      <c r="C277" s="281"/>
      <c r="D277" s="204"/>
      <c r="E277" s="346"/>
      <c r="F277" s="160"/>
    </row>
    <row r="278" spans="1:6" s="377" customFormat="1">
      <c r="A278" s="279"/>
      <c r="B278" s="259" t="s">
        <v>35</v>
      </c>
      <c r="C278" s="281"/>
      <c r="D278" s="204"/>
      <c r="E278" s="346"/>
      <c r="F278" s="160"/>
    </row>
    <row r="279" spans="1:6" s="145" customFormat="1">
      <c r="A279" s="279"/>
      <c r="B279" s="259"/>
      <c r="C279" s="281"/>
      <c r="D279" s="204"/>
      <c r="E279" s="346"/>
      <c r="F279" s="160"/>
    </row>
    <row r="280" spans="1:6" s="145" customFormat="1">
      <c r="A280" s="279"/>
      <c r="B280" s="199" t="s">
        <v>199</v>
      </c>
      <c r="C280" s="281"/>
      <c r="D280" s="204"/>
      <c r="E280" s="346"/>
      <c r="F280" s="160"/>
    </row>
    <row r="281" spans="1:6" s="145" customFormat="1">
      <c r="A281" s="279"/>
      <c r="B281" s="199" t="s">
        <v>50</v>
      </c>
      <c r="C281" s="281"/>
      <c r="D281" s="204"/>
      <c r="E281" s="346"/>
      <c r="F281" s="160"/>
    </row>
    <row r="282" spans="1:6" s="145" customFormat="1">
      <c r="A282" s="279"/>
      <c r="B282" s="199" t="s">
        <v>41</v>
      </c>
      <c r="C282" s="281"/>
      <c r="D282" s="204"/>
      <c r="E282" s="346"/>
      <c r="F282" s="160"/>
    </row>
    <row r="283" spans="1:6" s="145" customFormat="1">
      <c r="A283" s="279"/>
      <c r="B283" s="199" t="s">
        <v>51</v>
      </c>
      <c r="C283" s="281"/>
      <c r="D283" s="204"/>
      <c r="E283" s="346"/>
      <c r="F283" s="160"/>
    </row>
    <row r="284" spans="1:6" s="145" customFormat="1">
      <c r="A284" s="279"/>
      <c r="B284" s="199" t="s">
        <v>42</v>
      </c>
      <c r="C284" s="281"/>
      <c r="D284" s="204"/>
      <c r="E284" s="346"/>
      <c r="F284" s="160"/>
    </row>
    <row r="285" spans="1:6" s="145" customFormat="1">
      <c r="A285" s="279"/>
      <c r="B285" s="199" t="s">
        <v>141</v>
      </c>
      <c r="C285" s="281"/>
      <c r="D285" s="204"/>
      <c r="E285" s="346"/>
      <c r="F285" s="160"/>
    </row>
    <row r="286" spans="1:6" s="145" customFormat="1">
      <c r="A286" s="279"/>
      <c r="B286" s="199" t="s">
        <v>191</v>
      </c>
      <c r="C286" s="281"/>
      <c r="D286" s="204"/>
      <c r="E286" s="346"/>
      <c r="F286" s="160"/>
    </row>
    <row r="287" spans="1:6" s="145" customFormat="1">
      <c r="A287" s="279"/>
      <c r="B287" s="199" t="s">
        <v>174</v>
      </c>
      <c r="C287" s="281"/>
      <c r="D287" s="204"/>
      <c r="E287" s="346"/>
      <c r="F287" s="160"/>
    </row>
    <row r="288" spans="1:6" s="145" customFormat="1">
      <c r="A288" s="279"/>
      <c r="B288" s="199" t="s">
        <v>102</v>
      </c>
      <c r="C288" s="281"/>
      <c r="D288" s="204"/>
      <c r="E288" s="346"/>
      <c r="F288" s="160"/>
    </row>
    <row r="289" spans="1:8" s="377" customFormat="1" ht="1.5" customHeight="1">
      <c r="A289" s="279"/>
      <c r="B289" s="199" t="s">
        <v>103</v>
      </c>
      <c r="C289" s="281"/>
      <c r="D289" s="204"/>
      <c r="E289" s="346"/>
      <c r="F289" s="160"/>
    </row>
    <row r="290" spans="1:8" s="377" customFormat="1">
      <c r="A290" s="279"/>
      <c r="B290" s="199" t="s">
        <v>75</v>
      </c>
      <c r="C290" s="281"/>
      <c r="D290" s="204"/>
      <c r="E290" s="346"/>
      <c r="F290" s="160"/>
    </row>
    <row r="291" spans="1:8" s="377" customFormat="1">
      <c r="A291" s="279"/>
      <c r="B291" s="199" t="s">
        <v>43</v>
      </c>
      <c r="C291" s="281"/>
      <c r="D291" s="204"/>
      <c r="E291" s="346"/>
      <c r="F291" s="160"/>
    </row>
    <row r="292" spans="1:8" s="125" customFormat="1">
      <c r="A292" s="275"/>
      <c r="B292" s="276"/>
      <c r="C292" s="275"/>
      <c r="D292" s="277"/>
      <c r="E292" s="346"/>
      <c r="F292" s="160"/>
    </row>
    <row r="293" spans="1:8" s="125" customFormat="1">
      <c r="A293" s="275"/>
      <c r="B293" s="276"/>
      <c r="C293" s="275"/>
      <c r="D293" s="277"/>
      <c r="E293" s="346"/>
      <c r="F293" s="160"/>
    </row>
    <row r="294" spans="1:8" ht="13.8" thickBot="1">
      <c r="D294" s="203"/>
      <c r="E294" s="346"/>
    </row>
    <row r="295" spans="1:8" ht="13.8" thickBot="1">
      <c r="B295" s="309" t="s">
        <v>467</v>
      </c>
      <c r="D295" s="203"/>
      <c r="E295" s="346"/>
    </row>
    <row r="296" spans="1:8">
      <c r="D296" s="203"/>
      <c r="E296" s="346"/>
    </row>
    <row r="297" spans="1:8" ht="34.5" customHeight="1">
      <c r="A297" s="219"/>
      <c r="B297" s="220" t="s">
        <v>182</v>
      </c>
      <c r="C297" s="310"/>
      <c r="D297" s="311"/>
      <c r="E297" s="385"/>
      <c r="F297" s="386"/>
    </row>
    <row r="298" spans="1:8" ht="12.6" customHeight="1">
      <c r="A298" s="219"/>
      <c r="B298" s="220"/>
      <c r="C298" s="310"/>
      <c r="D298" s="311"/>
      <c r="E298" s="385"/>
      <c r="F298" s="386"/>
    </row>
    <row r="299" spans="1:8" s="390" customFormat="1" ht="79.2">
      <c r="A299" s="312" t="s">
        <v>25</v>
      </c>
      <c r="B299" s="313" t="s">
        <v>432</v>
      </c>
      <c r="C299" s="314" t="s">
        <v>33</v>
      </c>
      <c r="D299" s="315">
        <v>1</v>
      </c>
      <c r="E299" s="22"/>
      <c r="F299" s="387">
        <f>E299*D299</f>
        <v>0</v>
      </c>
      <c r="G299" s="388"/>
      <c r="H299" s="389"/>
    </row>
    <row r="300" spans="1:8" s="393" customFormat="1" ht="12.6" customHeight="1">
      <c r="A300" s="316"/>
      <c r="B300" s="240" t="s">
        <v>431</v>
      </c>
      <c r="C300" s="314"/>
      <c r="D300" s="315"/>
      <c r="E300" s="391"/>
      <c r="F300" s="392"/>
    </row>
    <row r="301" spans="1:8" s="393" customFormat="1" ht="12.6" customHeight="1">
      <c r="A301" s="316"/>
      <c r="B301" s="240"/>
      <c r="C301" s="314"/>
      <c r="D301" s="315"/>
      <c r="E301" s="391"/>
      <c r="F301" s="392"/>
    </row>
    <row r="302" spans="1:8" s="390" customFormat="1" ht="39.6">
      <c r="A302" s="312" t="s">
        <v>26</v>
      </c>
      <c r="B302" s="313" t="s">
        <v>476</v>
      </c>
      <c r="C302" s="314" t="s">
        <v>33</v>
      </c>
      <c r="D302" s="315">
        <v>2</v>
      </c>
      <c r="E302" s="22"/>
      <c r="F302" s="387">
        <f>E302*D302</f>
        <v>0</v>
      </c>
      <c r="G302" s="388"/>
      <c r="H302" s="389"/>
    </row>
    <row r="303" spans="1:8" s="393" customFormat="1" ht="12.6" customHeight="1">
      <c r="A303" s="316"/>
      <c r="B303" s="240" t="s">
        <v>431</v>
      </c>
      <c r="C303" s="314"/>
      <c r="D303" s="315"/>
      <c r="E303" s="391"/>
      <c r="F303" s="392"/>
    </row>
    <row r="304" spans="1:8" s="393" customFormat="1" ht="12.6" customHeight="1">
      <c r="A304" s="316"/>
      <c r="B304" s="240"/>
      <c r="C304" s="314"/>
      <c r="D304" s="315"/>
      <c r="E304" s="391"/>
      <c r="F304" s="392"/>
    </row>
    <row r="305" spans="1:8" s="390" customFormat="1" ht="52.8">
      <c r="A305" s="312" t="s">
        <v>27</v>
      </c>
      <c r="B305" s="313" t="s">
        <v>475</v>
      </c>
      <c r="C305" s="314" t="s">
        <v>33</v>
      </c>
      <c r="D305" s="315">
        <v>2</v>
      </c>
      <c r="E305" s="22"/>
      <c r="F305" s="387">
        <f>E305*D305</f>
        <v>0</v>
      </c>
      <c r="G305" s="388"/>
      <c r="H305" s="389"/>
    </row>
    <row r="306" spans="1:8" s="393" customFormat="1" ht="12.6" customHeight="1">
      <c r="A306" s="316"/>
      <c r="B306" s="240" t="s">
        <v>431</v>
      </c>
      <c r="C306" s="314"/>
      <c r="D306" s="315"/>
      <c r="E306" s="391"/>
      <c r="F306" s="392"/>
    </row>
    <row r="307" spans="1:8" s="393" customFormat="1" ht="12.6" customHeight="1">
      <c r="A307" s="316"/>
      <c r="B307" s="240"/>
      <c r="C307" s="314"/>
      <c r="D307" s="315"/>
      <c r="E307" s="391"/>
      <c r="F307" s="392"/>
    </row>
    <row r="308" spans="1:8" ht="12.75" customHeight="1">
      <c r="A308" s="219"/>
      <c r="B308" s="220"/>
      <c r="C308" s="310"/>
      <c r="D308" s="311"/>
      <c r="E308" s="385"/>
      <c r="F308" s="386"/>
    </row>
    <row r="309" spans="1:8">
      <c r="A309" s="317"/>
      <c r="B309" s="165"/>
      <c r="C309" s="318"/>
      <c r="D309" s="319"/>
      <c r="E309" s="365"/>
      <c r="F309" s="366"/>
    </row>
    <row r="310" spans="1:8" s="339" customFormat="1" ht="11.4">
      <c r="A310" s="317"/>
      <c r="B310" s="165"/>
      <c r="C310" s="318"/>
      <c r="D310" s="320"/>
      <c r="E310" s="365"/>
      <c r="F310" s="365"/>
    </row>
    <row r="311" spans="1:8" s="339" customFormat="1" ht="11.4">
      <c r="A311" s="317"/>
      <c r="B311" s="165"/>
      <c r="C311" s="318"/>
      <c r="D311" s="320"/>
      <c r="E311" s="365"/>
      <c r="F311" s="365"/>
    </row>
    <row r="312" spans="1:8" s="339" customFormat="1" ht="14.4">
      <c r="A312" s="321"/>
      <c r="B312" s="321"/>
      <c r="C312" s="322"/>
      <c r="D312" s="323"/>
      <c r="E312" s="90"/>
      <c r="F312" s="394"/>
    </row>
    <row r="313" spans="1:8" s="339" customFormat="1">
      <c r="A313" s="293"/>
      <c r="B313" s="270" t="s">
        <v>264</v>
      </c>
      <c r="C313" s="324"/>
      <c r="D313" s="325"/>
      <c r="E313" s="395"/>
      <c r="F313" s="364">
        <f>SUM(F299:F312)</f>
        <v>0</v>
      </c>
    </row>
    <row r="314" spans="1:8">
      <c r="A314" s="326"/>
      <c r="D314" s="203"/>
      <c r="E314" s="346"/>
    </row>
  </sheetData>
  <sheetProtection algorithmName="SHA-512" hashValue="E8J6r7m5YpVxp+/JBOKogMV5amb0AVO27LSee/mLT9dwAs4sipWQNauV+nrsypQPPgCaWoTQsSh6a1fry0eQfg==" saltValue="cOQ3HaHx7kanUJBStihpQw==" spinCount="100000" sheet="1" objects="1" scenarios="1"/>
  <conditionalFormatting sqref="F77:F79 F81:F83 F85:F87 F122:F123 F125">
    <cfRule type="cellIs" dxfId="2" priority="4" operator="equal">
      <formula>0</formula>
    </cfRule>
  </conditionalFormatting>
  <conditionalFormatting sqref="F89 F91:F93">
    <cfRule type="cellIs" dxfId="1" priority="3" operator="equal">
      <formula>0</formula>
    </cfRule>
  </conditionalFormatting>
  <printOptions gridLines="1"/>
  <pageMargins left="0.70866141732283472" right="0" top="0.74803149606299213" bottom="0.74803149606299213" header="0.31496062992125984" footer="0.31496062992125984"/>
  <pageSetup paperSize="9" scale="99" orientation="portrait" r:id="rId1"/>
  <headerFooter>
    <oddHeader>&amp;LSokpro d.o.o.&amp;RObčina Gorišnica</oddHeader>
    <oddFooter>&amp;LŠP Gorišnica - LOPA&amp;C&amp;P&amp;RObrtniška dela</oddFooter>
  </headerFooter>
  <rowBreaks count="6" manualBreakCount="6">
    <brk id="115" max="5" man="1"/>
    <brk id="160" max="5" man="1"/>
    <brk id="191" max="5" man="1"/>
    <brk id="209" max="5" man="1"/>
    <brk id="255" max="5" man="1"/>
    <brk id="29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739C3-C4E0-4A8B-888A-7AF30D6282D4}">
  <sheetPr>
    <tabColor rgb="FFFFC000"/>
  </sheetPr>
  <dimension ref="A1:M506"/>
  <sheetViews>
    <sheetView view="pageBreakPreview" zoomScaleNormal="100" zoomScaleSheetLayoutView="100" workbookViewId="0">
      <selection activeCell="F21" sqref="F21"/>
    </sheetView>
  </sheetViews>
  <sheetFormatPr defaultColWidth="10" defaultRowHeight="14.4"/>
  <cols>
    <col min="1" max="1" width="7.88671875" style="70" customWidth="1"/>
    <col min="2" max="2" width="43.6640625" style="74" customWidth="1"/>
    <col min="3" max="3" width="8.44140625" style="65" customWidth="1"/>
    <col min="4" max="4" width="6.33203125" style="65" customWidth="1"/>
    <col min="5" max="5" width="9.44140625" style="71" customWidth="1"/>
    <col min="6" max="6" width="12.6640625" style="73" customWidth="1"/>
    <col min="7" max="7" width="19.5546875" style="35" customWidth="1"/>
    <col min="8" max="8" width="17.109375" style="35" customWidth="1"/>
    <col min="9" max="256" width="10" style="35"/>
    <col min="257" max="257" width="7.88671875" style="35" customWidth="1"/>
    <col min="258" max="258" width="43.6640625" style="35" customWidth="1"/>
    <col min="259" max="259" width="8.44140625" style="35" customWidth="1"/>
    <col min="260" max="260" width="6.33203125" style="35" customWidth="1"/>
    <col min="261" max="261" width="9.44140625" style="35" customWidth="1"/>
    <col min="262" max="262" width="12.6640625" style="35" customWidth="1"/>
    <col min="263" max="263" width="19.5546875" style="35" customWidth="1"/>
    <col min="264" max="264" width="17.109375" style="35" customWidth="1"/>
    <col min="265" max="512" width="10" style="35"/>
    <col min="513" max="513" width="7.88671875" style="35" customWidth="1"/>
    <col min="514" max="514" width="43.6640625" style="35" customWidth="1"/>
    <col min="515" max="515" width="8.44140625" style="35" customWidth="1"/>
    <col min="516" max="516" width="6.33203125" style="35" customWidth="1"/>
    <col min="517" max="517" width="9.44140625" style="35" customWidth="1"/>
    <col min="518" max="518" width="12.6640625" style="35" customWidth="1"/>
    <col min="519" max="519" width="19.5546875" style="35" customWidth="1"/>
    <col min="520" max="520" width="17.109375" style="35" customWidth="1"/>
    <col min="521" max="768" width="10" style="35"/>
    <col min="769" max="769" width="7.88671875" style="35" customWidth="1"/>
    <col min="770" max="770" width="43.6640625" style="35" customWidth="1"/>
    <col min="771" max="771" width="8.44140625" style="35" customWidth="1"/>
    <col min="772" max="772" width="6.33203125" style="35" customWidth="1"/>
    <col min="773" max="773" width="9.44140625" style="35" customWidth="1"/>
    <col min="774" max="774" width="12.6640625" style="35" customWidth="1"/>
    <col min="775" max="775" width="19.5546875" style="35" customWidth="1"/>
    <col min="776" max="776" width="17.109375" style="35" customWidth="1"/>
    <col min="777" max="1024" width="10" style="35"/>
    <col min="1025" max="1025" width="7.88671875" style="35" customWidth="1"/>
    <col min="1026" max="1026" width="43.6640625" style="35" customWidth="1"/>
    <col min="1027" max="1027" width="8.44140625" style="35" customWidth="1"/>
    <col min="1028" max="1028" width="6.33203125" style="35" customWidth="1"/>
    <col min="1029" max="1029" width="9.44140625" style="35" customWidth="1"/>
    <col min="1030" max="1030" width="12.6640625" style="35" customWidth="1"/>
    <col min="1031" max="1031" width="19.5546875" style="35" customWidth="1"/>
    <col min="1032" max="1032" width="17.109375" style="35" customWidth="1"/>
    <col min="1033" max="1280" width="10" style="35"/>
    <col min="1281" max="1281" width="7.88671875" style="35" customWidth="1"/>
    <col min="1282" max="1282" width="43.6640625" style="35" customWidth="1"/>
    <col min="1283" max="1283" width="8.44140625" style="35" customWidth="1"/>
    <col min="1284" max="1284" width="6.33203125" style="35" customWidth="1"/>
    <col min="1285" max="1285" width="9.44140625" style="35" customWidth="1"/>
    <col min="1286" max="1286" width="12.6640625" style="35" customWidth="1"/>
    <col min="1287" max="1287" width="19.5546875" style="35" customWidth="1"/>
    <col min="1288" max="1288" width="17.109375" style="35" customWidth="1"/>
    <col min="1289" max="1536" width="10" style="35"/>
    <col min="1537" max="1537" width="7.88671875" style="35" customWidth="1"/>
    <col min="1538" max="1538" width="43.6640625" style="35" customWidth="1"/>
    <col min="1539" max="1539" width="8.44140625" style="35" customWidth="1"/>
    <col min="1540" max="1540" width="6.33203125" style="35" customWidth="1"/>
    <col min="1541" max="1541" width="9.44140625" style="35" customWidth="1"/>
    <col min="1542" max="1542" width="12.6640625" style="35" customWidth="1"/>
    <col min="1543" max="1543" width="19.5546875" style="35" customWidth="1"/>
    <col min="1544" max="1544" width="17.109375" style="35" customWidth="1"/>
    <col min="1545" max="1792" width="10" style="35"/>
    <col min="1793" max="1793" width="7.88671875" style="35" customWidth="1"/>
    <col min="1794" max="1794" width="43.6640625" style="35" customWidth="1"/>
    <col min="1795" max="1795" width="8.44140625" style="35" customWidth="1"/>
    <col min="1796" max="1796" width="6.33203125" style="35" customWidth="1"/>
    <col min="1797" max="1797" width="9.44140625" style="35" customWidth="1"/>
    <col min="1798" max="1798" width="12.6640625" style="35" customWidth="1"/>
    <col min="1799" max="1799" width="19.5546875" style="35" customWidth="1"/>
    <col min="1800" max="1800" width="17.109375" style="35" customWidth="1"/>
    <col min="1801" max="2048" width="10" style="35"/>
    <col min="2049" max="2049" width="7.88671875" style="35" customWidth="1"/>
    <col min="2050" max="2050" width="43.6640625" style="35" customWidth="1"/>
    <col min="2051" max="2051" width="8.44140625" style="35" customWidth="1"/>
    <col min="2052" max="2052" width="6.33203125" style="35" customWidth="1"/>
    <col min="2053" max="2053" width="9.44140625" style="35" customWidth="1"/>
    <col min="2054" max="2054" width="12.6640625" style="35" customWidth="1"/>
    <col min="2055" max="2055" width="19.5546875" style="35" customWidth="1"/>
    <col min="2056" max="2056" width="17.109375" style="35" customWidth="1"/>
    <col min="2057" max="2304" width="10" style="35"/>
    <col min="2305" max="2305" width="7.88671875" style="35" customWidth="1"/>
    <col min="2306" max="2306" width="43.6640625" style="35" customWidth="1"/>
    <col min="2307" max="2307" width="8.44140625" style="35" customWidth="1"/>
    <col min="2308" max="2308" width="6.33203125" style="35" customWidth="1"/>
    <col min="2309" max="2309" width="9.44140625" style="35" customWidth="1"/>
    <col min="2310" max="2310" width="12.6640625" style="35" customWidth="1"/>
    <col min="2311" max="2311" width="19.5546875" style="35" customWidth="1"/>
    <col min="2312" max="2312" width="17.109375" style="35" customWidth="1"/>
    <col min="2313" max="2560" width="10" style="35"/>
    <col min="2561" max="2561" width="7.88671875" style="35" customWidth="1"/>
    <col min="2562" max="2562" width="43.6640625" style="35" customWidth="1"/>
    <col min="2563" max="2563" width="8.44140625" style="35" customWidth="1"/>
    <col min="2564" max="2564" width="6.33203125" style="35" customWidth="1"/>
    <col min="2565" max="2565" width="9.44140625" style="35" customWidth="1"/>
    <col min="2566" max="2566" width="12.6640625" style="35" customWidth="1"/>
    <col min="2567" max="2567" width="19.5546875" style="35" customWidth="1"/>
    <col min="2568" max="2568" width="17.109375" style="35" customWidth="1"/>
    <col min="2569" max="2816" width="10" style="35"/>
    <col min="2817" max="2817" width="7.88671875" style="35" customWidth="1"/>
    <col min="2818" max="2818" width="43.6640625" style="35" customWidth="1"/>
    <col min="2819" max="2819" width="8.44140625" style="35" customWidth="1"/>
    <col min="2820" max="2820" width="6.33203125" style="35" customWidth="1"/>
    <col min="2821" max="2821" width="9.44140625" style="35" customWidth="1"/>
    <col min="2822" max="2822" width="12.6640625" style="35" customWidth="1"/>
    <col min="2823" max="2823" width="19.5546875" style="35" customWidth="1"/>
    <col min="2824" max="2824" width="17.109375" style="35" customWidth="1"/>
    <col min="2825" max="3072" width="10" style="35"/>
    <col min="3073" max="3073" width="7.88671875" style="35" customWidth="1"/>
    <col min="3074" max="3074" width="43.6640625" style="35" customWidth="1"/>
    <col min="3075" max="3075" width="8.44140625" style="35" customWidth="1"/>
    <col min="3076" max="3076" width="6.33203125" style="35" customWidth="1"/>
    <col min="3077" max="3077" width="9.44140625" style="35" customWidth="1"/>
    <col min="3078" max="3078" width="12.6640625" style="35" customWidth="1"/>
    <col min="3079" max="3079" width="19.5546875" style="35" customWidth="1"/>
    <col min="3080" max="3080" width="17.109375" style="35" customWidth="1"/>
    <col min="3081" max="3328" width="10" style="35"/>
    <col min="3329" max="3329" width="7.88671875" style="35" customWidth="1"/>
    <col min="3330" max="3330" width="43.6640625" style="35" customWidth="1"/>
    <col min="3331" max="3331" width="8.44140625" style="35" customWidth="1"/>
    <col min="3332" max="3332" width="6.33203125" style="35" customWidth="1"/>
    <col min="3333" max="3333" width="9.44140625" style="35" customWidth="1"/>
    <col min="3334" max="3334" width="12.6640625" style="35" customWidth="1"/>
    <col min="3335" max="3335" width="19.5546875" style="35" customWidth="1"/>
    <col min="3336" max="3336" width="17.109375" style="35" customWidth="1"/>
    <col min="3337" max="3584" width="10" style="35"/>
    <col min="3585" max="3585" width="7.88671875" style="35" customWidth="1"/>
    <col min="3586" max="3586" width="43.6640625" style="35" customWidth="1"/>
    <col min="3587" max="3587" width="8.44140625" style="35" customWidth="1"/>
    <col min="3588" max="3588" width="6.33203125" style="35" customWidth="1"/>
    <col min="3589" max="3589" width="9.44140625" style="35" customWidth="1"/>
    <col min="3590" max="3590" width="12.6640625" style="35" customWidth="1"/>
    <col min="3591" max="3591" width="19.5546875" style="35" customWidth="1"/>
    <col min="3592" max="3592" width="17.109375" style="35" customWidth="1"/>
    <col min="3593" max="3840" width="10" style="35"/>
    <col min="3841" max="3841" width="7.88671875" style="35" customWidth="1"/>
    <col min="3842" max="3842" width="43.6640625" style="35" customWidth="1"/>
    <col min="3843" max="3843" width="8.44140625" style="35" customWidth="1"/>
    <col min="3844" max="3844" width="6.33203125" style="35" customWidth="1"/>
    <col min="3845" max="3845" width="9.44140625" style="35" customWidth="1"/>
    <col min="3846" max="3846" width="12.6640625" style="35" customWidth="1"/>
    <col min="3847" max="3847" width="19.5546875" style="35" customWidth="1"/>
    <col min="3848" max="3848" width="17.109375" style="35" customWidth="1"/>
    <col min="3849" max="4096" width="10" style="35"/>
    <col min="4097" max="4097" width="7.88671875" style="35" customWidth="1"/>
    <col min="4098" max="4098" width="43.6640625" style="35" customWidth="1"/>
    <col min="4099" max="4099" width="8.44140625" style="35" customWidth="1"/>
    <col min="4100" max="4100" width="6.33203125" style="35" customWidth="1"/>
    <col min="4101" max="4101" width="9.44140625" style="35" customWidth="1"/>
    <col min="4102" max="4102" width="12.6640625" style="35" customWidth="1"/>
    <col min="4103" max="4103" width="19.5546875" style="35" customWidth="1"/>
    <col min="4104" max="4104" width="17.109375" style="35" customWidth="1"/>
    <col min="4105" max="4352" width="10" style="35"/>
    <col min="4353" max="4353" width="7.88671875" style="35" customWidth="1"/>
    <col min="4354" max="4354" width="43.6640625" style="35" customWidth="1"/>
    <col min="4355" max="4355" width="8.44140625" style="35" customWidth="1"/>
    <col min="4356" max="4356" width="6.33203125" style="35" customWidth="1"/>
    <col min="4357" max="4357" width="9.44140625" style="35" customWidth="1"/>
    <col min="4358" max="4358" width="12.6640625" style="35" customWidth="1"/>
    <col min="4359" max="4359" width="19.5546875" style="35" customWidth="1"/>
    <col min="4360" max="4360" width="17.109375" style="35" customWidth="1"/>
    <col min="4361" max="4608" width="10" style="35"/>
    <col min="4609" max="4609" width="7.88671875" style="35" customWidth="1"/>
    <col min="4610" max="4610" width="43.6640625" style="35" customWidth="1"/>
    <col min="4611" max="4611" width="8.44140625" style="35" customWidth="1"/>
    <col min="4612" max="4612" width="6.33203125" style="35" customWidth="1"/>
    <col min="4613" max="4613" width="9.44140625" style="35" customWidth="1"/>
    <col min="4614" max="4614" width="12.6640625" style="35" customWidth="1"/>
    <col min="4615" max="4615" width="19.5546875" style="35" customWidth="1"/>
    <col min="4616" max="4616" width="17.109375" style="35" customWidth="1"/>
    <col min="4617" max="4864" width="10" style="35"/>
    <col min="4865" max="4865" width="7.88671875" style="35" customWidth="1"/>
    <col min="4866" max="4866" width="43.6640625" style="35" customWidth="1"/>
    <col min="4867" max="4867" width="8.44140625" style="35" customWidth="1"/>
    <col min="4868" max="4868" width="6.33203125" style="35" customWidth="1"/>
    <col min="4869" max="4869" width="9.44140625" style="35" customWidth="1"/>
    <col min="4870" max="4870" width="12.6640625" style="35" customWidth="1"/>
    <col min="4871" max="4871" width="19.5546875" style="35" customWidth="1"/>
    <col min="4872" max="4872" width="17.109375" style="35" customWidth="1"/>
    <col min="4873" max="5120" width="10" style="35"/>
    <col min="5121" max="5121" width="7.88671875" style="35" customWidth="1"/>
    <col min="5122" max="5122" width="43.6640625" style="35" customWidth="1"/>
    <col min="5123" max="5123" width="8.44140625" style="35" customWidth="1"/>
    <col min="5124" max="5124" width="6.33203125" style="35" customWidth="1"/>
    <col min="5125" max="5125" width="9.44140625" style="35" customWidth="1"/>
    <col min="5126" max="5126" width="12.6640625" style="35" customWidth="1"/>
    <col min="5127" max="5127" width="19.5546875" style="35" customWidth="1"/>
    <col min="5128" max="5128" width="17.109375" style="35" customWidth="1"/>
    <col min="5129" max="5376" width="10" style="35"/>
    <col min="5377" max="5377" width="7.88671875" style="35" customWidth="1"/>
    <col min="5378" max="5378" width="43.6640625" style="35" customWidth="1"/>
    <col min="5379" max="5379" width="8.44140625" style="35" customWidth="1"/>
    <col min="5380" max="5380" width="6.33203125" style="35" customWidth="1"/>
    <col min="5381" max="5381" width="9.44140625" style="35" customWidth="1"/>
    <col min="5382" max="5382" width="12.6640625" style="35" customWidth="1"/>
    <col min="5383" max="5383" width="19.5546875" style="35" customWidth="1"/>
    <col min="5384" max="5384" width="17.109375" style="35" customWidth="1"/>
    <col min="5385" max="5632" width="10" style="35"/>
    <col min="5633" max="5633" width="7.88671875" style="35" customWidth="1"/>
    <col min="5634" max="5634" width="43.6640625" style="35" customWidth="1"/>
    <col min="5635" max="5635" width="8.44140625" style="35" customWidth="1"/>
    <col min="5636" max="5636" width="6.33203125" style="35" customWidth="1"/>
    <col min="5637" max="5637" width="9.44140625" style="35" customWidth="1"/>
    <col min="5638" max="5638" width="12.6640625" style="35" customWidth="1"/>
    <col min="5639" max="5639" width="19.5546875" style="35" customWidth="1"/>
    <col min="5640" max="5640" width="17.109375" style="35" customWidth="1"/>
    <col min="5641" max="5888" width="10" style="35"/>
    <col min="5889" max="5889" width="7.88671875" style="35" customWidth="1"/>
    <col min="5890" max="5890" width="43.6640625" style="35" customWidth="1"/>
    <col min="5891" max="5891" width="8.44140625" style="35" customWidth="1"/>
    <col min="5892" max="5892" width="6.33203125" style="35" customWidth="1"/>
    <col min="5893" max="5893" width="9.44140625" style="35" customWidth="1"/>
    <col min="5894" max="5894" width="12.6640625" style="35" customWidth="1"/>
    <col min="5895" max="5895" width="19.5546875" style="35" customWidth="1"/>
    <col min="5896" max="5896" width="17.109375" style="35" customWidth="1"/>
    <col min="5897" max="6144" width="10" style="35"/>
    <col min="6145" max="6145" width="7.88671875" style="35" customWidth="1"/>
    <col min="6146" max="6146" width="43.6640625" style="35" customWidth="1"/>
    <col min="6147" max="6147" width="8.44140625" style="35" customWidth="1"/>
    <col min="6148" max="6148" width="6.33203125" style="35" customWidth="1"/>
    <col min="6149" max="6149" width="9.44140625" style="35" customWidth="1"/>
    <col min="6150" max="6150" width="12.6640625" style="35" customWidth="1"/>
    <col min="6151" max="6151" width="19.5546875" style="35" customWidth="1"/>
    <col min="6152" max="6152" width="17.109375" style="35" customWidth="1"/>
    <col min="6153" max="6400" width="10" style="35"/>
    <col min="6401" max="6401" width="7.88671875" style="35" customWidth="1"/>
    <col min="6402" max="6402" width="43.6640625" style="35" customWidth="1"/>
    <col min="6403" max="6403" width="8.44140625" style="35" customWidth="1"/>
    <col min="6404" max="6404" width="6.33203125" style="35" customWidth="1"/>
    <col min="6405" max="6405" width="9.44140625" style="35" customWidth="1"/>
    <col min="6406" max="6406" width="12.6640625" style="35" customWidth="1"/>
    <col min="6407" max="6407" width="19.5546875" style="35" customWidth="1"/>
    <col min="6408" max="6408" width="17.109375" style="35" customWidth="1"/>
    <col min="6409" max="6656" width="10" style="35"/>
    <col min="6657" max="6657" width="7.88671875" style="35" customWidth="1"/>
    <col min="6658" max="6658" width="43.6640625" style="35" customWidth="1"/>
    <col min="6659" max="6659" width="8.44140625" style="35" customWidth="1"/>
    <col min="6660" max="6660" width="6.33203125" style="35" customWidth="1"/>
    <col min="6661" max="6661" width="9.44140625" style="35" customWidth="1"/>
    <col min="6662" max="6662" width="12.6640625" style="35" customWidth="1"/>
    <col min="6663" max="6663" width="19.5546875" style="35" customWidth="1"/>
    <col min="6664" max="6664" width="17.109375" style="35" customWidth="1"/>
    <col min="6665" max="6912" width="10" style="35"/>
    <col min="6913" max="6913" width="7.88671875" style="35" customWidth="1"/>
    <col min="6914" max="6914" width="43.6640625" style="35" customWidth="1"/>
    <col min="6915" max="6915" width="8.44140625" style="35" customWidth="1"/>
    <col min="6916" max="6916" width="6.33203125" style="35" customWidth="1"/>
    <col min="6917" max="6917" width="9.44140625" style="35" customWidth="1"/>
    <col min="6918" max="6918" width="12.6640625" style="35" customWidth="1"/>
    <col min="6919" max="6919" width="19.5546875" style="35" customWidth="1"/>
    <col min="6920" max="6920" width="17.109375" style="35" customWidth="1"/>
    <col min="6921" max="7168" width="10" style="35"/>
    <col min="7169" max="7169" width="7.88671875" style="35" customWidth="1"/>
    <col min="7170" max="7170" width="43.6640625" style="35" customWidth="1"/>
    <col min="7171" max="7171" width="8.44140625" style="35" customWidth="1"/>
    <col min="7172" max="7172" width="6.33203125" style="35" customWidth="1"/>
    <col min="7173" max="7173" width="9.44140625" style="35" customWidth="1"/>
    <col min="7174" max="7174" width="12.6640625" style="35" customWidth="1"/>
    <col min="7175" max="7175" width="19.5546875" style="35" customWidth="1"/>
    <col min="7176" max="7176" width="17.109375" style="35" customWidth="1"/>
    <col min="7177" max="7424" width="10" style="35"/>
    <col min="7425" max="7425" width="7.88671875" style="35" customWidth="1"/>
    <col min="7426" max="7426" width="43.6640625" style="35" customWidth="1"/>
    <col min="7427" max="7427" width="8.44140625" style="35" customWidth="1"/>
    <col min="7428" max="7428" width="6.33203125" style="35" customWidth="1"/>
    <col min="7429" max="7429" width="9.44140625" style="35" customWidth="1"/>
    <col min="7430" max="7430" width="12.6640625" style="35" customWidth="1"/>
    <col min="7431" max="7431" width="19.5546875" style="35" customWidth="1"/>
    <col min="7432" max="7432" width="17.109375" style="35" customWidth="1"/>
    <col min="7433" max="7680" width="10" style="35"/>
    <col min="7681" max="7681" width="7.88671875" style="35" customWidth="1"/>
    <col min="7682" max="7682" width="43.6640625" style="35" customWidth="1"/>
    <col min="7683" max="7683" width="8.44140625" style="35" customWidth="1"/>
    <col min="7684" max="7684" width="6.33203125" style="35" customWidth="1"/>
    <col min="7685" max="7685" width="9.44140625" style="35" customWidth="1"/>
    <col min="7686" max="7686" width="12.6640625" style="35" customWidth="1"/>
    <col min="7687" max="7687" width="19.5546875" style="35" customWidth="1"/>
    <col min="7688" max="7688" width="17.109375" style="35" customWidth="1"/>
    <col min="7689" max="7936" width="10" style="35"/>
    <col min="7937" max="7937" width="7.88671875" style="35" customWidth="1"/>
    <col min="7938" max="7938" width="43.6640625" style="35" customWidth="1"/>
    <col min="7939" max="7939" width="8.44140625" style="35" customWidth="1"/>
    <col min="7940" max="7940" width="6.33203125" style="35" customWidth="1"/>
    <col min="7941" max="7941" width="9.44140625" style="35" customWidth="1"/>
    <col min="7942" max="7942" width="12.6640625" style="35" customWidth="1"/>
    <col min="7943" max="7943" width="19.5546875" style="35" customWidth="1"/>
    <col min="7944" max="7944" width="17.109375" style="35" customWidth="1"/>
    <col min="7945" max="8192" width="10" style="35"/>
    <col min="8193" max="8193" width="7.88671875" style="35" customWidth="1"/>
    <col min="8194" max="8194" width="43.6640625" style="35" customWidth="1"/>
    <col min="8195" max="8195" width="8.44140625" style="35" customWidth="1"/>
    <col min="8196" max="8196" width="6.33203125" style="35" customWidth="1"/>
    <col min="8197" max="8197" width="9.44140625" style="35" customWidth="1"/>
    <col min="8198" max="8198" width="12.6640625" style="35" customWidth="1"/>
    <col min="8199" max="8199" width="19.5546875" style="35" customWidth="1"/>
    <col min="8200" max="8200" width="17.109375" style="35" customWidth="1"/>
    <col min="8201" max="8448" width="10" style="35"/>
    <col min="8449" max="8449" width="7.88671875" style="35" customWidth="1"/>
    <col min="8450" max="8450" width="43.6640625" style="35" customWidth="1"/>
    <col min="8451" max="8451" width="8.44140625" style="35" customWidth="1"/>
    <col min="8452" max="8452" width="6.33203125" style="35" customWidth="1"/>
    <col min="8453" max="8453" width="9.44140625" style="35" customWidth="1"/>
    <col min="8454" max="8454" width="12.6640625" style="35" customWidth="1"/>
    <col min="8455" max="8455" width="19.5546875" style="35" customWidth="1"/>
    <col min="8456" max="8456" width="17.109375" style="35" customWidth="1"/>
    <col min="8457" max="8704" width="10" style="35"/>
    <col min="8705" max="8705" width="7.88671875" style="35" customWidth="1"/>
    <col min="8706" max="8706" width="43.6640625" style="35" customWidth="1"/>
    <col min="8707" max="8707" width="8.44140625" style="35" customWidth="1"/>
    <col min="8708" max="8708" width="6.33203125" style="35" customWidth="1"/>
    <col min="8709" max="8709" width="9.44140625" style="35" customWidth="1"/>
    <col min="8710" max="8710" width="12.6640625" style="35" customWidth="1"/>
    <col min="8711" max="8711" width="19.5546875" style="35" customWidth="1"/>
    <col min="8712" max="8712" width="17.109375" style="35" customWidth="1"/>
    <col min="8713" max="8960" width="10" style="35"/>
    <col min="8961" max="8961" width="7.88671875" style="35" customWidth="1"/>
    <col min="8962" max="8962" width="43.6640625" style="35" customWidth="1"/>
    <col min="8963" max="8963" width="8.44140625" style="35" customWidth="1"/>
    <col min="8964" max="8964" width="6.33203125" style="35" customWidth="1"/>
    <col min="8965" max="8965" width="9.44140625" style="35" customWidth="1"/>
    <col min="8966" max="8966" width="12.6640625" style="35" customWidth="1"/>
    <col min="8967" max="8967" width="19.5546875" style="35" customWidth="1"/>
    <col min="8968" max="8968" width="17.109375" style="35" customWidth="1"/>
    <col min="8969" max="9216" width="10" style="35"/>
    <col min="9217" max="9217" width="7.88671875" style="35" customWidth="1"/>
    <col min="9218" max="9218" width="43.6640625" style="35" customWidth="1"/>
    <col min="9219" max="9219" width="8.44140625" style="35" customWidth="1"/>
    <col min="9220" max="9220" width="6.33203125" style="35" customWidth="1"/>
    <col min="9221" max="9221" width="9.44140625" style="35" customWidth="1"/>
    <col min="9222" max="9222" width="12.6640625" style="35" customWidth="1"/>
    <col min="9223" max="9223" width="19.5546875" style="35" customWidth="1"/>
    <col min="9224" max="9224" width="17.109375" style="35" customWidth="1"/>
    <col min="9225" max="9472" width="10" style="35"/>
    <col min="9473" max="9473" width="7.88671875" style="35" customWidth="1"/>
    <col min="9474" max="9474" width="43.6640625" style="35" customWidth="1"/>
    <col min="9475" max="9475" width="8.44140625" style="35" customWidth="1"/>
    <col min="9476" max="9476" width="6.33203125" style="35" customWidth="1"/>
    <col min="9477" max="9477" width="9.44140625" style="35" customWidth="1"/>
    <col min="9478" max="9478" width="12.6640625" style="35" customWidth="1"/>
    <col min="9479" max="9479" width="19.5546875" style="35" customWidth="1"/>
    <col min="9480" max="9480" width="17.109375" style="35" customWidth="1"/>
    <col min="9481" max="9728" width="10" style="35"/>
    <col min="9729" max="9729" width="7.88671875" style="35" customWidth="1"/>
    <col min="9730" max="9730" width="43.6640625" style="35" customWidth="1"/>
    <col min="9731" max="9731" width="8.44140625" style="35" customWidth="1"/>
    <col min="9732" max="9732" width="6.33203125" style="35" customWidth="1"/>
    <col min="9733" max="9733" width="9.44140625" style="35" customWidth="1"/>
    <col min="9734" max="9734" width="12.6640625" style="35" customWidth="1"/>
    <col min="9735" max="9735" width="19.5546875" style="35" customWidth="1"/>
    <col min="9736" max="9736" width="17.109375" style="35" customWidth="1"/>
    <col min="9737" max="9984" width="10" style="35"/>
    <col min="9985" max="9985" width="7.88671875" style="35" customWidth="1"/>
    <col min="9986" max="9986" width="43.6640625" style="35" customWidth="1"/>
    <col min="9987" max="9987" width="8.44140625" style="35" customWidth="1"/>
    <col min="9988" max="9988" width="6.33203125" style="35" customWidth="1"/>
    <col min="9989" max="9989" width="9.44140625" style="35" customWidth="1"/>
    <col min="9990" max="9990" width="12.6640625" style="35" customWidth="1"/>
    <col min="9991" max="9991" width="19.5546875" style="35" customWidth="1"/>
    <col min="9992" max="9992" width="17.109375" style="35" customWidth="1"/>
    <col min="9993" max="10240" width="10" style="35"/>
    <col min="10241" max="10241" width="7.88671875" style="35" customWidth="1"/>
    <col min="10242" max="10242" width="43.6640625" style="35" customWidth="1"/>
    <col min="10243" max="10243" width="8.44140625" style="35" customWidth="1"/>
    <col min="10244" max="10244" width="6.33203125" style="35" customWidth="1"/>
    <col min="10245" max="10245" width="9.44140625" style="35" customWidth="1"/>
    <col min="10246" max="10246" width="12.6640625" style="35" customWidth="1"/>
    <col min="10247" max="10247" width="19.5546875" style="35" customWidth="1"/>
    <col min="10248" max="10248" width="17.109375" style="35" customWidth="1"/>
    <col min="10249" max="10496" width="10" style="35"/>
    <col min="10497" max="10497" width="7.88671875" style="35" customWidth="1"/>
    <col min="10498" max="10498" width="43.6640625" style="35" customWidth="1"/>
    <col min="10499" max="10499" width="8.44140625" style="35" customWidth="1"/>
    <col min="10500" max="10500" width="6.33203125" style="35" customWidth="1"/>
    <col min="10501" max="10501" width="9.44140625" style="35" customWidth="1"/>
    <col min="10502" max="10502" width="12.6640625" style="35" customWidth="1"/>
    <col min="10503" max="10503" width="19.5546875" style="35" customWidth="1"/>
    <col min="10504" max="10504" width="17.109375" style="35" customWidth="1"/>
    <col min="10505" max="10752" width="10" style="35"/>
    <col min="10753" max="10753" width="7.88671875" style="35" customWidth="1"/>
    <col min="10754" max="10754" width="43.6640625" style="35" customWidth="1"/>
    <col min="10755" max="10755" width="8.44140625" style="35" customWidth="1"/>
    <col min="10756" max="10756" width="6.33203125" style="35" customWidth="1"/>
    <col min="10757" max="10757" width="9.44140625" style="35" customWidth="1"/>
    <col min="10758" max="10758" width="12.6640625" style="35" customWidth="1"/>
    <col min="10759" max="10759" width="19.5546875" style="35" customWidth="1"/>
    <col min="10760" max="10760" width="17.109375" style="35" customWidth="1"/>
    <col min="10761" max="11008" width="10" style="35"/>
    <col min="11009" max="11009" width="7.88671875" style="35" customWidth="1"/>
    <col min="11010" max="11010" width="43.6640625" style="35" customWidth="1"/>
    <col min="11011" max="11011" width="8.44140625" style="35" customWidth="1"/>
    <col min="11012" max="11012" width="6.33203125" style="35" customWidth="1"/>
    <col min="11013" max="11013" width="9.44140625" style="35" customWidth="1"/>
    <col min="11014" max="11014" width="12.6640625" style="35" customWidth="1"/>
    <col min="11015" max="11015" width="19.5546875" style="35" customWidth="1"/>
    <col min="11016" max="11016" width="17.109375" style="35" customWidth="1"/>
    <col min="11017" max="11264" width="10" style="35"/>
    <col min="11265" max="11265" width="7.88671875" style="35" customWidth="1"/>
    <col min="11266" max="11266" width="43.6640625" style="35" customWidth="1"/>
    <col min="11267" max="11267" width="8.44140625" style="35" customWidth="1"/>
    <col min="11268" max="11268" width="6.33203125" style="35" customWidth="1"/>
    <col min="11269" max="11269" width="9.44140625" style="35" customWidth="1"/>
    <col min="11270" max="11270" width="12.6640625" style="35" customWidth="1"/>
    <col min="11271" max="11271" width="19.5546875" style="35" customWidth="1"/>
    <col min="11272" max="11272" width="17.109375" style="35" customWidth="1"/>
    <col min="11273" max="11520" width="10" style="35"/>
    <col min="11521" max="11521" width="7.88671875" style="35" customWidth="1"/>
    <col min="11522" max="11522" width="43.6640625" style="35" customWidth="1"/>
    <col min="11523" max="11523" width="8.44140625" style="35" customWidth="1"/>
    <col min="11524" max="11524" width="6.33203125" style="35" customWidth="1"/>
    <col min="11525" max="11525" width="9.44140625" style="35" customWidth="1"/>
    <col min="11526" max="11526" width="12.6640625" style="35" customWidth="1"/>
    <col min="11527" max="11527" width="19.5546875" style="35" customWidth="1"/>
    <col min="11528" max="11528" width="17.109375" style="35" customWidth="1"/>
    <col min="11529" max="11776" width="10" style="35"/>
    <col min="11777" max="11777" width="7.88671875" style="35" customWidth="1"/>
    <col min="11778" max="11778" width="43.6640625" style="35" customWidth="1"/>
    <col min="11779" max="11779" width="8.44140625" style="35" customWidth="1"/>
    <col min="11780" max="11780" width="6.33203125" style="35" customWidth="1"/>
    <col min="11781" max="11781" width="9.44140625" style="35" customWidth="1"/>
    <col min="11782" max="11782" width="12.6640625" style="35" customWidth="1"/>
    <col min="11783" max="11783" width="19.5546875" style="35" customWidth="1"/>
    <col min="11784" max="11784" width="17.109375" style="35" customWidth="1"/>
    <col min="11785" max="12032" width="10" style="35"/>
    <col min="12033" max="12033" width="7.88671875" style="35" customWidth="1"/>
    <col min="12034" max="12034" width="43.6640625" style="35" customWidth="1"/>
    <col min="12035" max="12035" width="8.44140625" style="35" customWidth="1"/>
    <col min="12036" max="12036" width="6.33203125" style="35" customWidth="1"/>
    <col min="12037" max="12037" width="9.44140625" style="35" customWidth="1"/>
    <col min="12038" max="12038" width="12.6640625" style="35" customWidth="1"/>
    <col min="12039" max="12039" width="19.5546875" style="35" customWidth="1"/>
    <col min="12040" max="12040" width="17.109375" style="35" customWidth="1"/>
    <col min="12041" max="12288" width="10" style="35"/>
    <col min="12289" max="12289" width="7.88671875" style="35" customWidth="1"/>
    <col min="12290" max="12290" width="43.6640625" style="35" customWidth="1"/>
    <col min="12291" max="12291" width="8.44140625" style="35" customWidth="1"/>
    <col min="12292" max="12292" width="6.33203125" style="35" customWidth="1"/>
    <col min="12293" max="12293" width="9.44140625" style="35" customWidth="1"/>
    <col min="12294" max="12294" width="12.6640625" style="35" customWidth="1"/>
    <col min="12295" max="12295" width="19.5546875" style="35" customWidth="1"/>
    <col min="12296" max="12296" width="17.109375" style="35" customWidth="1"/>
    <col min="12297" max="12544" width="10" style="35"/>
    <col min="12545" max="12545" width="7.88671875" style="35" customWidth="1"/>
    <col min="12546" max="12546" width="43.6640625" style="35" customWidth="1"/>
    <col min="12547" max="12547" width="8.44140625" style="35" customWidth="1"/>
    <col min="12548" max="12548" width="6.33203125" style="35" customWidth="1"/>
    <col min="12549" max="12549" width="9.44140625" style="35" customWidth="1"/>
    <col min="12550" max="12550" width="12.6640625" style="35" customWidth="1"/>
    <col min="12551" max="12551" width="19.5546875" style="35" customWidth="1"/>
    <col min="12552" max="12552" width="17.109375" style="35" customWidth="1"/>
    <col min="12553" max="12800" width="10" style="35"/>
    <col min="12801" max="12801" width="7.88671875" style="35" customWidth="1"/>
    <col min="12802" max="12802" width="43.6640625" style="35" customWidth="1"/>
    <col min="12803" max="12803" width="8.44140625" style="35" customWidth="1"/>
    <col min="12804" max="12804" width="6.33203125" style="35" customWidth="1"/>
    <col min="12805" max="12805" width="9.44140625" style="35" customWidth="1"/>
    <col min="12806" max="12806" width="12.6640625" style="35" customWidth="1"/>
    <col min="12807" max="12807" width="19.5546875" style="35" customWidth="1"/>
    <col min="12808" max="12808" width="17.109375" style="35" customWidth="1"/>
    <col min="12809" max="13056" width="10" style="35"/>
    <col min="13057" max="13057" width="7.88671875" style="35" customWidth="1"/>
    <col min="13058" max="13058" width="43.6640625" style="35" customWidth="1"/>
    <col min="13059" max="13059" width="8.44140625" style="35" customWidth="1"/>
    <col min="13060" max="13060" width="6.33203125" style="35" customWidth="1"/>
    <col min="13061" max="13061" width="9.44140625" style="35" customWidth="1"/>
    <col min="13062" max="13062" width="12.6640625" style="35" customWidth="1"/>
    <col min="13063" max="13063" width="19.5546875" style="35" customWidth="1"/>
    <col min="13064" max="13064" width="17.109375" style="35" customWidth="1"/>
    <col min="13065" max="13312" width="10" style="35"/>
    <col min="13313" max="13313" width="7.88671875" style="35" customWidth="1"/>
    <col min="13314" max="13314" width="43.6640625" style="35" customWidth="1"/>
    <col min="13315" max="13315" width="8.44140625" style="35" customWidth="1"/>
    <col min="13316" max="13316" width="6.33203125" style="35" customWidth="1"/>
    <col min="13317" max="13317" width="9.44140625" style="35" customWidth="1"/>
    <col min="13318" max="13318" width="12.6640625" style="35" customWidth="1"/>
    <col min="13319" max="13319" width="19.5546875" style="35" customWidth="1"/>
    <col min="13320" max="13320" width="17.109375" style="35" customWidth="1"/>
    <col min="13321" max="13568" width="10" style="35"/>
    <col min="13569" max="13569" width="7.88671875" style="35" customWidth="1"/>
    <col min="13570" max="13570" width="43.6640625" style="35" customWidth="1"/>
    <col min="13571" max="13571" width="8.44140625" style="35" customWidth="1"/>
    <col min="13572" max="13572" width="6.33203125" style="35" customWidth="1"/>
    <col min="13573" max="13573" width="9.44140625" style="35" customWidth="1"/>
    <col min="13574" max="13574" width="12.6640625" style="35" customWidth="1"/>
    <col min="13575" max="13575" width="19.5546875" style="35" customWidth="1"/>
    <col min="13576" max="13576" width="17.109375" style="35" customWidth="1"/>
    <col min="13577" max="13824" width="10" style="35"/>
    <col min="13825" max="13825" width="7.88671875" style="35" customWidth="1"/>
    <col min="13826" max="13826" width="43.6640625" style="35" customWidth="1"/>
    <col min="13827" max="13827" width="8.44140625" style="35" customWidth="1"/>
    <col min="13828" max="13828" width="6.33203125" style="35" customWidth="1"/>
    <col min="13829" max="13829" width="9.44140625" style="35" customWidth="1"/>
    <col min="13830" max="13830" width="12.6640625" style="35" customWidth="1"/>
    <col min="13831" max="13831" width="19.5546875" style="35" customWidth="1"/>
    <col min="13832" max="13832" width="17.109375" style="35" customWidth="1"/>
    <col min="13833" max="14080" width="10" style="35"/>
    <col min="14081" max="14081" width="7.88671875" style="35" customWidth="1"/>
    <col min="14082" max="14082" width="43.6640625" style="35" customWidth="1"/>
    <col min="14083" max="14083" width="8.44140625" style="35" customWidth="1"/>
    <col min="14084" max="14084" width="6.33203125" style="35" customWidth="1"/>
    <col min="14085" max="14085" width="9.44140625" style="35" customWidth="1"/>
    <col min="14086" max="14086" width="12.6640625" style="35" customWidth="1"/>
    <col min="14087" max="14087" width="19.5546875" style="35" customWidth="1"/>
    <col min="14088" max="14088" width="17.109375" style="35" customWidth="1"/>
    <col min="14089" max="14336" width="10" style="35"/>
    <col min="14337" max="14337" width="7.88671875" style="35" customWidth="1"/>
    <col min="14338" max="14338" width="43.6640625" style="35" customWidth="1"/>
    <col min="14339" max="14339" width="8.44140625" style="35" customWidth="1"/>
    <col min="14340" max="14340" width="6.33203125" style="35" customWidth="1"/>
    <col min="14341" max="14341" width="9.44140625" style="35" customWidth="1"/>
    <col min="14342" max="14342" width="12.6640625" style="35" customWidth="1"/>
    <col min="14343" max="14343" width="19.5546875" style="35" customWidth="1"/>
    <col min="14344" max="14344" width="17.109375" style="35" customWidth="1"/>
    <col min="14345" max="14592" width="10" style="35"/>
    <col min="14593" max="14593" width="7.88671875" style="35" customWidth="1"/>
    <col min="14594" max="14594" width="43.6640625" style="35" customWidth="1"/>
    <col min="14595" max="14595" width="8.44140625" style="35" customWidth="1"/>
    <col min="14596" max="14596" width="6.33203125" style="35" customWidth="1"/>
    <col min="14597" max="14597" width="9.44140625" style="35" customWidth="1"/>
    <col min="14598" max="14598" width="12.6640625" style="35" customWidth="1"/>
    <col min="14599" max="14599" width="19.5546875" style="35" customWidth="1"/>
    <col min="14600" max="14600" width="17.109375" style="35" customWidth="1"/>
    <col min="14601" max="14848" width="10" style="35"/>
    <col min="14849" max="14849" width="7.88671875" style="35" customWidth="1"/>
    <col min="14850" max="14850" width="43.6640625" style="35" customWidth="1"/>
    <col min="14851" max="14851" width="8.44140625" style="35" customWidth="1"/>
    <col min="14852" max="14852" width="6.33203125" style="35" customWidth="1"/>
    <col min="14853" max="14853" width="9.44140625" style="35" customWidth="1"/>
    <col min="14854" max="14854" width="12.6640625" style="35" customWidth="1"/>
    <col min="14855" max="14855" width="19.5546875" style="35" customWidth="1"/>
    <col min="14856" max="14856" width="17.109375" style="35" customWidth="1"/>
    <col min="14857" max="15104" width="10" style="35"/>
    <col min="15105" max="15105" width="7.88671875" style="35" customWidth="1"/>
    <col min="15106" max="15106" width="43.6640625" style="35" customWidth="1"/>
    <col min="15107" max="15107" width="8.44140625" style="35" customWidth="1"/>
    <col min="15108" max="15108" width="6.33203125" style="35" customWidth="1"/>
    <col min="15109" max="15109" width="9.44140625" style="35" customWidth="1"/>
    <col min="15110" max="15110" width="12.6640625" style="35" customWidth="1"/>
    <col min="15111" max="15111" width="19.5546875" style="35" customWidth="1"/>
    <col min="15112" max="15112" width="17.109375" style="35" customWidth="1"/>
    <col min="15113" max="15360" width="10" style="35"/>
    <col min="15361" max="15361" width="7.88671875" style="35" customWidth="1"/>
    <col min="15362" max="15362" width="43.6640625" style="35" customWidth="1"/>
    <col min="15363" max="15363" width="8.44140625" style="35" customWidth="1"/>
    <col min="15364" max="15364" width="6.33203125" style="35" customWidth="1"/>
    <col min="15365" max="15365" width="9.44140625" style="35" customWidth="1"/>
    <col min="15366" max="15366" width="12.6640625" style="35" customWidth="1"/>
    <col min="15367" max="15367" width="19.5546875" style="35" customWidth="1"/>
    <col min="15368" max="15368" width="17.109375" style="35" customWidth="1"/>
    <col min="15369" max="15616" width="10" style="35"/>
    <col min="15617" max="15617" width="7.88671875" style="35" customWidth="1"/>
    <col min="15618" max="15618" width="43.6640625" style="35" customWidth="1"/>
    <col min="15619" max="15619" width="8.44140625" style="35" customWidth="1"/>
    <col min="15620" max="15620" width="6.33203125" style="35" customWidth="1"/>
    <col min="15621" max="15621" width="9.44140625" style="35" customWidth="1"/>
    <col min="15622" max="15622" width="12.6640625" style="35" customWidth="1"/>
    <col min="15623" max="15623" width="19.5546875" style="35" customWidth="1"/>
    <col min="15624" max="15624" width="17.109375" style="35" customWidth="1"/>
    <col min="15625" max="15872" width="10" style="35"/>
    <col min="15873" max="15873" width="7.88671875" style="35" customWidth="1"/>
    <col min="15874" max="15874" width="43.6640625" style="35" customWidth="1"/>
    <col min="15875" max="15875" width="8.44140625" style="35" customWidth="1"/>
    <col min="15876" max="15876" width="6.33203125" style="35" customWidth="1"/>
    <col min="15877" max="15877" width="9.44140625" style="35" customWidth="1"/>
    <col min="15878" max="15878" width="12.6640625" style="35" customWidth="1"/>
    <col min="15879" max="15879" width="19.5546875" style="35" customWidth="1"/>
    <col min="15880" max="15880" width="17.109375" style="35" customWidth="1"/>
    <col min="15881" max="16128" width="10" style="35"/>
    <col min="16129" max="16129" width="7.88671875" style="35" customWidth="1"/>
    <col min="16130" max="16130" width="43.6640625" style="35" customWidth="1"/>
    <col min="16131" max="16131" width="8.44140625" style="35" customWidth="1"/>
    <col min="16132" max="16132" width="6.33203125" style="35" customWidth="1"/>
    <col min="16133" max="16133" width="9.44140625" style="35" customWidth="1"/>
    <col min="16134" max="16134" width="12.6640625" style="35" customWidth="1"/>
    <col min="16135" max="16135" width="19.5546875" style="35" customWidth="1"/>
    <col min="16136" max="16136" width="17.109375" style="35" customWidth="1"/>
    <col min="16137" max="16384" width="10" style="35"/>
  </cols>
  <sheetData>
    <row r="1" spans="1:8">
      <c r="A1" s="31"/>
      <c r="B1" s="32" t="s">
        <v>309</v>
      </c>
      <c r="C1" s="33"/>
      <c r="D1" s="33"/>
      <c r="E1" s="33"/>
      <c r="F1" s="34"/>
    </row>
    <row r="2" spans="1:8">
      <c r="A2" s="36"/>
      <c r="B2" s="37"/>
      <c r="C2" s="38"/>
      <c r="D2" s="38"/>
      <c r="E2" s="38"/>
      <c r="F2" s="38"/>
    </row>
    <row r="3" spans="1:8">
      <c r="A3" s="39"/>
      <c r="B3" s="40"/>
      <c r="C3" s="41"/>
      <c r="D3" s="41"/>
      <c r="E3" s="41"/>
      <c r="F3" s="42"/>
    </row>
    <row r="4" spans="1:8">
      <c r="A4" s="43"/>
      <c r="B4" s="44"/>
      <c r="C4" s="45"/>
      <c r="D4" s="45"/>
      <c r="E4" s="46"/>
      <c r="F4" s="47"/>
    </row>
    <row r="6" spans="1:8" s="50" customFormat="1">
      <c r="A6" s="48"/>
      <c r="B6" s="49" t="s">
        <v>310</v>
      </c>
    </row>
    <row r="7" spans="1:8" s="50" customFormat="1">
      <c r="A7" s="48"/>
      <c r="B7" s="49"/>
    </row>
    <row r="8" spans="1:8" s="50" customFormat="1">
      <c r="B8" s="102" t="s">
        <v>311</v>
      </c>
      <c r="C8" s="103"/>
      <c r="D8" s="103"/>
    </row>
    <row r="9" spans="1:8" s="50" customFormat="1">
      <c r="B9" s="104" t="s">
        <v>312</v>
      </c>
      <c r="C9" s="103"/>
      <c r="D9" s="103"/>
      <c r="H9" s="49"/>
    </row>
    <row r="10" spans="1:8" s="50" customFormat="1">
      <c r="A10" s="48"/>
    </row>
    <row r="11" spans="1:8" s="50" customFormat="1" ht="15.6">
      <c r="B11" s="102" t="s">
        <v>505</v>
      </c>
      <c r="C11" s="105"/>
      <c r="D11" s="105"/>
      <c r="E11" s="105"/>
    </row>
    <row r="12" spans="1:8" s="50" customFormat="1">
      <c r="A12" s="48"/>
      <c r="D12" s="49"/>
      <c r="F12" s="52"/>
      <c r="H12" s="49"/>
    </row>
    <row r="13" spans="1:8" s="50" customFormat="1">
      <c r="B13" s="102" t="s">
        <v>313</v>
      </c>
      <c r="C13" s="103"/>
      <c r="D13" s="103"/>
      <c r="F13" s="52"/>
      <c r="H13" s="49"/>
    </row>
    <row r="14" spans="1:8" s="50" customFormat="1">
      <c r="B14" s="49"/>
      <c r="F14" s="52"/>
      <c r="H14" s="49"/>
    </row>
    <row r="15" spans="1:8" s="50" customFormat="1">
      <c r="B15" s="51" t="s">
        <v>314</v>
      </c>
      <c r="F15" s="52"/>
    </row>
    <row r="16" spans="1:8" s="50" customFormat="1">
      <c r="A16" s="48"/>
      <c r="F16" s="52"/>
    </row>
    <row r="17" spans="1:13">
      <c r="A17" s="50"/>
      <c r="B17" s="49" t="s">
        <v>506</v>
      </c>
      <c r="C17" s="50"/>
      <c r="D17" s="50"/>
      <c r="E17" s="50"/>
      <c r="F17" s="52"/>
      <c r="M17" s="35" t="s">
        <v>315</v>
      </c>
    </row>
    <row r="18" spans="1:13">
      <c r="A18" s="50"/>
      <c r="B18" s="49"/>
      <c r="C18" s="50"/>
      <c r="D18" s="50"/>
      <c r="E18" s="50"/>
      <c r="F18" s="52"/>
      <c r="H18" s="53"/>
    </row>
    <row r="19" spans="1:13">
      <c r="A19" s="54"/>
      <c r="B19" s="55" t="s">
        <v>316</v>
      </c>
      <c r="C19" s="35"/>
      <c r="D19" s="35"/>
      <c r="E19" s="35"/>
      <c r="F19" s="94">
        <f>'JAKI TOK'!F96</f>
        <v>0</v>
      </c>
      <c r="H19" s="53"/>
    </row>
    <row r="20" spans="1:13">
      <c r="A20" s="54"/>
      <c r="B20" s="55" t="s">
        <v>317</v>
      </c>
      <c r="C20" s="35"/>
      <c r="D20" s="35"/>
      <c r="E20" s="35"/>
      <c r="F20" s="56">
        <f>STREL.!F41</f>
        <v>0</v>
      </c>
      <c r="H20" s="53"/>
    </row>
    <row r="21" spans="1:13" s="58" customFormat="1" ht="15.75" customHeight="1">
      <c r="A21" s="51"/>
      <c r="B21" s="57"/>
      <c r="F21" s="59"/>
      <c r="H21" s="60"/>
    </row>
    <row r="22" spans="1:13">
      <c r="A22" s="49"/>
      <c r="B22" s="51"/>
      <c r="C22" s="61"/>
      <c r="D22" s="61"/>
      <c r="E22" s="61"/>
      <c r="F22" s="56"/>
    </row>
    <row r="23" spans="1:13">
      <c r="A23" s="49"/>
      <c r="B23" s="51"/>
      <c r="C23" s="61"/>
      <c r="D23" s="61"/>
      <c r="E23" s="61"/>
      <c r="F23" s="56"/>
    </row>
    <row r="24" spans="1:13">
      <c r="A24" s="49"/>
      <c r="B24" s="51"/>
      <c r="C24" s="61"/>
      <c r="D24" s="61"/>
      <c r="E24" s="61"/>
      <c r="F24" s="56"/>
    </row>
    <row r="25" spans="1:13">
      <c r="A25" s="62"/>
      <c r="B25" s="63"/>
      <c r="C25" s="62" t="s">
        <v>318</v>
      </c>
      <c r="D25" s="63"/>
      <c r="E25" s="63"/>
      <c r="F25" s="64">
        <f>SUM(F19:F23)</f>
        <v>0</v>
      </c>
      <c r="G25" s="65"/>
      <c r="H25" s="53"/>
    </row>
    <row r="26" spans="1:13" s="100" customFormat="1">
      <c r="A26" s="95"/>
      <c r="B26" s="93"/>
      <c r="C26" s="96"/>
      <c r="D26" s="96"/>
      <c r="E26" s="97"/>
      <c r="F26" s="98"/>
      <c r="G26" s="99"/>
    </row>
    <row r="27" spans="1:13">
      <c r="A27" s="35"/>
      <c r="B27" s="35"/>
      <c r="C27" s="35"/>
      <c r="D27" s="65" t="s">
        <v>319</v>
      </c>
      <c r="E27" s="53"/>
      <c r="F27" s="56"/>
    </row>
    <row r="28" spans="1:13">
      <c r="A28" s="35"/>
      <c r="B28" s="66"/>
      <c r="C28" s="35"/>
      <c r="D28" s="35" t="s">
        <v>320</v>
      </c>
      <c r="E28" s="53"/>
      <c r="F28" s="56"/>
    </row>
    <row r="29" spans="1:13">
      <c r="A29" s="35"/>
      <c r="B29" s="66"/>
      <c r="C29" s="54"/>
      <c r="D29" s="67" t="s">
        <v>321</v>
      </c>
      <c r="E29" s="68"/>
      <c r="F29" s="35"/>
    </row>
    <row r="30" spans="1:13">
      <c r="A30" s="35"/>
      <c r="B30" s="66"/>
      <c r="C30" s="35"/>
      <c r="D30" s="35"/>
      <c r="E30" s="35"/>
      <c r="F30" s="35"/>
    </row>
    <row r="31" spans="1:13">
      <c r="A31" s="35"/>
      <c r="B31" s="101"/>
      <c r="C31" s="35"/>
      <c r="D31" s="35"/>
      <c r="E31" s="35" t="s">
        <v>322</v>
      </c>
      <c r="F31" s="35"/>
    </row>
    <row r="32" spans="1:13">
      <c r="A32" s="35"/>
      <c r="B32" s="93"/>
      <c r="C32" s="35"/>
      <c r="D32" s="35"/>
      <c r="E32" s="35"/>
      <c r="F32" s="35"/>
    </row>
    <row r="33" spans="1:6">
      <c r="A33" s="35"/>
      <c r="B33" s="93"/>
      <c r="C33" s="35"/>
      <c r="D33" s="35"/>
      <c r="E33" s="35"/>
      <c r="F33" s="35"/>
    </row>
    <row r="34" spans="1:6">
      <c r="A34" s="69"/>
      <c r="B34" s="93"/>
      <c r="C34" s="70"/>
      <c r="D34" s="70"/>
      <c r="F34" s="71"/>
    </row>
    <row r="35" spans="1:6">
      <c r="A35" s="69"/>
      <c r="B35" s="51"/>
      <c r="C35" s="72"/>
      <c r="D35" s="72"/>
    </row>
    <row r="36" spans="1:6">
      <c r="A36" s="69"/>
      <c r="B36" s="58"/>
      <c r="C36" s="72"/>
      <c r="D36" s="72"/>
    </row>
    <row r="37" spans="1:6">
      <c r="A37" s="69"/>
      <c r="B37" s="58"/>
      <c r="C37" s="72"/>
      <c r="D37" s="72"/>
    </row>
    <row r="76" spans="1:8">
      <c r="G76" s="53"/>
    </row>
    <row r="78" spans="1:8" s="54" customFormat="1">
      <c r="A78" s="70"/>
      <c r="B78" s="74"/>
      <c r="C78" s="65"/>
      <c r="D78" s="65"/>
      <c r="E78" s="71"/>
      <c r="F78" s="73"/>
      <c r="H78" s="35"/>
    </row>
    <row r="161" spans="2:8">
      <c r="G161" s="73"/>
    </row>
    <row r="164" spans="2:8">
      <c r="G164" s="53"/>
    </row>
    <row r="166" spans="2:8">
      <c r="G166" s="53"/>
    </row>
    <row r="168" spans="2:8">
      <c r="G168" s="53"/>
    </row>
    <row r="170" spans="2:8">
      <c r="G170" s="53"/>
    </row>
    <row r="172" spans="2:8" s="70" customFormat="1">
      <c r="B172" s="74"/>
      <c r="C172" s="65"/>
      <c r="D172" s="65"/>
      <c r="E172" s="71"/>
      <c r="F172" s="73"/>
      <c r="G172" s="35"/>
      <c r="H172" s="35"/>
    </row>
    <row r="173" spans="2:8" s="70" customFormat="1">
      <c r="B173" s="74"/>
      <c r="C173" s="65"/>
      <c r="D173" s="65"/>
      <c r="E173" s="71"/>
      <c r="F173" s="73"/>
      <c r="G173" s="35"/>
      <c r="H173" s="35"/>
    </row>
    <row r="174" spans="2:8" s="70" customFormat="1">
      <c r="B174" s="74"/>
      <c r="C174" s="65"/>
      <c r="D174" s="65"/>
      <c r="E174" s="71"/>
      <c r="F174" s="73"/>
      <c r="G174" s="35"/>
      <c r="H174" s="35"/>
    </row>
    <row r="175" spans="2:8" s="70" customFormat="1">
      <c r="B175" s="74"/>
      <c r="C175" s="65"/>
      <c r="D175" s="65"/>
      <c r="E175" s="71"/>
      <c r="F175" s="73"/>
      <c r="G175" s="35"/>
      <c r="H175" s="35"/>
    </row>
    <row r="176" spans="2:8" s="70" customFormat="1">
      <c r="B176" s="74"/>
      <c r="C176" s="65"/>
      <c r="D176" s="65"/>
      <c r="E176" s="71"/>
      <c r="F176" s="73"/>
      <c r="G176" s="35"/>
      <c r="H176" s="35"/>
    </row>
    <row r="177" spans="2:8" s="70" customFormat="1">
      <c r="B177" s="74"/>
      <c r="C177" s="65"/>
      <c r="D177" s="65"/>
      <c r="E177" s="71"/>
      <c r="F177" s="73"/>
      <c r="G177" s="35"/>
      <c r="H177" s="35"/>
    </row>
    <row r="178" spans="2:8" s="70" customFormat="1">
      <c r="B178" s="74"/>
      <c r="C178" s="65"/>
      <c r="D178" s="65"/>
      <c r="E178" s="71"/>
      <c r="F178" s="73"/>
      <c r="G178" s="35"/>
      <c r="H178" s="35"/>
    </row>
    <row r="179" spans="2:8" s="70" customFormat="1">
      <c r="B179" s="74"/>
      <c r="C179" s="65"/>
      <c r="D179" s="65"/>
      <c r="E179" s="71"/>
      <c r="F179" s="73"/>
      <c r="G179" s="35"/>
      <c r="H179" s="35"/>
    </row>
    <row r="180" spans="2:8" s="70" customFormat="1">
      <c r="B180" s="74"/>
      <c r="C180" s="65"/>
      <c r="D180" s="65"/>
      <c r="E180" s="71"/>
      <c r="F180" s="73"/>
      <c r="G180" s="35"/>
      <c r="H180" s="35"/>
    </row>
    <row r="181" spans="2:8" s="70" customFormat="1">
      <c r="B181" s="74"/>
      <c r="C181" s="65"/>
      <c r="D181" s="65"/>
      <c r="E181" s="71"/>
      <c r="F181" s="73"/>
      <c r="G181" s="35"/>
      <c r="H181" s="35"/>
    </row>
    <row r="182" spans="2:8" s="70" customFormat="1">
      <c r="B182" s="74"/>
      <c r="C182" s="65"/>
      <c r="D182" s="65"/>
      <c r="E182" s="71"/>
      <c r="F182" s="73"/>
      <c r="G182" s="35"/>
      <c r="H182" s="35"/>
    </row>
    <row r="183" spans="2:8" s="70" customFormat="1">
      <c r="B183" s="74"/>
      <c r="C183" s="65"/>
      <c r="D183" s="65"/>
      <c r="E183" s="71"/>
      <c r="F183" s="73"/>
      <c r="G183" s="35"/>
      <c r="H183" s="35"/>
    </row>
    <row r="184" spans="2:8" s="70" customFormat="1">
      <c r="B184" s="74"/>
      <c r="C184" s="65"/>
      <c r="D184" s="65"/>
      <c r="E184" s="71"/>
      <c r="F184" s="73"/>
      <c r="G184" s="35"/>
      <c r="H184" s="35"/>
    </row>
    <row r="185" spans="2:8" s="70" customFormat="1">
      <c r="B185" s="74"/>
      <c r="C185" s="65"/>
      <c r="D185" s="65"/>
      <c r="E185" s="71"/>
      <c r="F185" s="73"/>
      <c r="G185" s="35"/>
      <c r="H185" s="35"/>
    </row>
    <row r="186" spans="2:8" s="70" customFormat="1">
      <c r="B186" s="74"/>
      <c r="C186" s="65"/>
      <c r="D186" s="65"/>
      <c r="E186" s="71"/>
      <c r="F186" s="73"/>
      <c r="G186" s="35"/>
      <c r="H186" s="35"/>
    </row>
    <row r="187" spans="2:8" s="70" customFormat="1">
      <c r="B187" s="74"/>
      <c r="C187" s="65"/>
      <c r="D187" s="65"/>
      <c r="E187" s="71"/>
      <c r="F187" s="73"/>
      <c r="G187" s="35"/>
      <c r="H187" s="35"/>
    </row>
    <row r="188" spans="2:8" s="70" customFormat="1">
      <c r="B188" s="74"/>
      <c r="C188" s="65"/>
      <c r="D188" s="65"/>
      <c r="E188" s="71"/>
      <c r="F188" s="73"/>
      <c r="G188" s="35"/>
      <c r="H188" s="35"/>
    </row>
    <row r="189" spans="2:8" s="70" customFormat="1">
      <c r="B189" s="74"/>
      <c r="C189" s="65"/>
      <c r="D189" s="65"/>
      <c r="E189" s="71"/>
      <c r="F189" s="73"/>
      <c r="G189" s="35"/>
      <c r="H189" s="35"/>
    </row>
    <row r="190" spans="2:8" s="70" customFormat="1">
      <c r="B190" s="74"/>
      <c r="C190" s="65"/>
      <c r="D190" s="65"/>
      <c r="E190" s="71"/>
      <c r="F190" s="73"/>
      <c r="G190" s="35"/>
      <c r="H190" s="35"/>
    </row>
    <row r="191" spans="2:8" s="70" customFormat="1">
      <c r="B191" s="74"/>
      <c r="C191" s="65"/>
      <c r="D191" s="65"/>
      <c r="E191" s="71"/>
      <c r="F191" s="73"/>
      <c r="G191" s="35"/>
      <c r="H191" s="35"/>
    </row>
    <row r="192" spans="2:8" s="70" customFormat="1">
      <c r="B192" s="74"/>
      <c r="C192" s="65"/>
      <c r="D192" s="65"/>
      <c r="E192" s="71"/>
      <c r="F192" s="73"/>
      <c r="G192" s="35"/>
      <c r="H192" s="35"/>
    </row>
    <row r="193" spans="2:8" s="70" customFormat="1">
      <c r="B193" s="74"/>
      <c r="C193" s="65"/>
      <c r="D193" s="65"/>
      <c r="E193" s="71"/>
      <c r="F193" s="73"/>
      <c r="G193" s="35"/>
      <c r="H193" s="35"/>
    </row>
    <row r="194" spans="2:8" s="70" customFormat="1">
      <c r="B194" s="74"/>
      <c r="C194" s="65"/>
      <c r="D194" s="65"/>
      <c r="E194" s="71"/>
      <c r="F194" s="73"/>
      <c r="G194" s="35"/>
      <c r="H194" s="35"/>
    </row>
    <row r="195" spans="2:8" s="70" customFormat="1">
      <c r="B195" s="74"/>
      <c r="C195" s="65"/>
      <c r="D195" s="65"/>
      <c r="E195" s="71"/>
      <c r="F195" s="73"/>
      <c r="G195" s="35"/>
      <c r="H195" s="35"/>
    </row>
    <row r="196" spans="2:8" s="70" customFormat="1">
      <c r="B196" s="74"/>
      <c r="C196" s="65"/>
      <c r="D196" s="65"/>
      <c r="E196" s="71"/>
      <c r="F196" s="73"/>
      <c r="G196" s="35"/>
      <c r="H196" s="35"/>
    </row>
    <row r="197" spans="2:8" s="70" customFormat="1">
      <c r="B197" s="74"/>
      <c r="C197" s="65"/>
      <c r="D197" s="65"/>
      <c r="E197" s="71"/>
      <c r="F197" s="73"/>
      <c r="G197" s="35"/>
      <c r="H197" s="35"/>
    </row>
    <row r="198" spans="2:8" s="70" customFormat="1">
      <c r="B198" s="74"/>
      <c r="C198" s="65"/>
      <c r="D198" s="65"/>
      <c r="E198" s="71"/>
      <c r="F198" s="73"/>
      <c r="G198" s="35"/>
      <c r="H198" s="35"/>
    </row>
    <row r="199" spans="2:8" s="70" customFormat="1">
      <c r="B199" s="74"/>
      <c r="C199" s="65"/>
      <c r="D199" s="65"/>
      <c r="E199" s="71"/>
      <c r="F199" s="73"/>
      <c r="G199" s="35"/>
      <c r="H199" s="35"/>
    </row>
    <row r="200" spans="2:8" s="70" customFormat="1">
      <c r="B200" s="74"/>
      <c r="C200" s="65"/>
      <c r="D200" s="65"/>
      <c r="E200" s="71"/>
      <c r="F200" s="73"/>
      <c r="G200" s="35"/>
      <c r="H200" s="35"/>
    </row>
    <row r="201" spans="2:8" s="70" customFormat="1">
      <c r="B201" s="74"/>
      <c r="C201" s="65"/>
      <c r="D201" s="65"/>
      <c r="E201" s="71"/>
      <c r="F201" s="73"/>
      <c r="G201" s="35"/>
      <c r="H201" s="35"/>
    </row>
    <row r="202" spans="2:8" s="70" customFormat="1">
      <c r="B202" s="74"/>
      <c r="C202" s="65"/>
      <c r="D202" s="65"/>
      <c r="E202" s="71"/>
      <c r="F202" s="73"/>
      <c r="G202" s="35"/>
      <c r="H202" s="35"/>
    </row>
    <row r="203" spans="2:8" s="70" customFormat="1">
      <c r="B203" s="74"/>
      <c r="C203" s="65"/>
      <c r="D203" s="65"/>
      <c r="E203" s="71"/>
      <c r="F203" s="73"/>
      <c r="G203" s="35"/>
      <c r="H203" s="35"/>
    </row>
    <row r="204" spans="2:8" s="70" customFormat="1">
      <c r="B204" s="74"/>
      <c r="C204" s="65"/>
      <c r="D204" s="65"/>
      <c r="E204" s="71"/>
      <c r="F204" s="73"/>
      <c r="G204" s="35"/>
      <c r="H204" s="35"/>
    </row>
    <row r="205" spans="2:8" s="70" customFormat="1">
      <c r="B205" s="74"/>
      <c r="C205" s="65"/>
      <c r="D205" s="65"/>
      <c r="E205" s="71"/>
      <c r="F205" s="73"/>
      <c r="G205" s="35"/>
      <c r="H205" s="35"/>
    </row>
    <row r="206" spans="2:8" s="70" customFormat="1">
      <c r="B206" s="74"/>
      <c r="C206" s="65"/>
      <c r="D206" s="65"/>
      <c r="E206" s="71"/>
      <c r="F206" s="73"/>
      <c r="G206" s="35"/>
      <c r="H206" s="35"/>
    </row>
    <row r="207" spans="2:8" s="70" customFormat="1">
      <c r="B207" s="74"/>
      <c r="C207" s="65"/>
      <c r="D207" s="65"/>
      <c r="E207" s="71"/>
      <c r="F207" s="73"/>
      <c r="G207" s="35"/>
      <c r="H207" s="35"/>
    </row>
    <row r="208" spans="2:8" s="70" customFormat="1">
      <c r="B208" s="74"/>
      <c r="C208" s="65"/>
      <c r="D208" s="65"/>
      <c r="E208" s="71"/>
      <c r="F208" s="73"/>
      <c r="G208" s="35"/>
      <c r="H208" s="35"/>
    </row>
    <row r="209" spans="2:8" s="70" customFormat="1">
      <c r="B209" s="74"/>
      <c r="C209" s="65"/>
      <c r="D209" s="65"/>
      <c r="E209" s="71"/>
      <c r="F209" s="73"/>
      <c r="G209" s="35"/>
      <c r="H209" s="35"/>
    </row>
    <row r="210" spans="2:8" s="70" customFormat="1">
      <c r="B210" s="74"/>
      <c r="C210" s="65"/>
      <c r="D210" s="65"/>
      <c r="E210" s="71"/>
      <c r="F210" s="73"/>
      <c r="G210" s="35"/>
      <c r="H210" s="35"/>
    </row>
    <row r="211" spans="2:8" s="70" customFormat="1">
      <c r="B211" s="74"/>
      <c r="C211" s="65"/>
      <c r="D211" s="65"/>
      <c r="E211" s="71"/>
      <c r="F211" s="73"/>
      <c r="G211" s="35"/>
      <c r="H211" s="35"/>
    </row>
    <row r="212" spans="2:8" s="70" customFormat="1">
      <c r="B212" s="74"/>
      <c r="C212" s="65"/>
      <c r="D212" s="65"/>
      <c r="E212" s="71"/>
      <c r="F212" s="73"/>
      <c r="G212" s="35"/>
      <c r="H212" s="35"/>
    </row>
    <row r="213" spans="2:8" s="70" customFormat="1">
      <c r="B213" s="74"/>
      <c r="C213" s="65"/>
      <c r="D213" s="65"/>
      <c r="E213" s="71"/>
      <c r="F213" s="73"/>
      <c r="G213" s="35"/>
      <c r="H213" s="35"/>
    </row>
    <row r="214" spans="2:8" s="70" customFormat="1">
      <c r="B214" s="74"/>
      <c r="C214" s="65"/>
      <c r="D214" s="65"/>
      <c r="E214" s="71"/>
      <c r="F214" s="73"/>
      <c r="G214" s="35"/>
      <c r="H214" s="35"/>
    </row>
    <row r="215" spans="2:8" s="70" customFormat="1">
      <c r="B215" s="74"/>
      <c r="C215" s="65"/>
      <c r="D215" s="65"/>
      <c r="E215" s="71"/>
      <c r="F215" s="73"/>
      <c r="G215" s="35"/>
      <c r="H215" s="35"/>
    </row>
    <row r="216" spans="2:8" s="70" customFormat="1">
      <c r="B216" s="74"/>
      <c r="C216" s="65"/>
      <c r="D216" s="65"/>
      <c r="E216" s="71"/>
      <c r="F216" s="73"/>
      <c r="G216" s="35"/>
      <c r="H216" s="35"/>
    </row>
    <row r="217" spans="2:8" s="70" customFormat="1">
      <c r="B217" s="74"/>
      <c r="C217" s="65"/>
      <c r="D217" s="65"/>
      <c r="E217" s="71"/>
      <c r="F217" s="73"/>
      <c r="G217" s="35"/>
      <c r="H217" s="35"/>
    </row>
    <row r="218" spans="2:8" s="70" customFormat="1">
      <c r="B218" s="74"/>
      <c r="C218" s="65"/>
      <c r="D218" s="65"/>
      <c r="E218" s="71"/>
      <c r="F218" s="73"/>
      <c r="G218" s="35"/>
      <c r="H218" s="35"/>
    </row>
    <row r="219" spans="2:8" s="70" customFormat="1">
      <c r="B219" s="74"/>
      <c r="C219" s="65"/>
      <c r="D219" s="65"/>
      <c r="E219" s="71"/>
      <c r="F219" s="73"/>
      <c r="G219" s="35"/>
      <c r="H219" s="35"/>
    </row>
    <row r="220" spans="2:8" s="70" customFormat="1">
      <c r="B220" s="74"/>
      <c r="C220" s="65"/>
      <c r="D220" s="65"/>
      <c r="E220" s="71"/>
      <c r="F220" s="73"/>
      <c r="G220" s="35"/>
      <c r="H220" s="35"/>
    </row>
    <row r="221" spans="2:8" s="70" customFormat="1">
      <c r="B221" s="74"/>
      <c r="C221" s="65"/>
      <c r="D221" s="65"/>
      <c r="E221" s="71"/>
      <c r="F221" s="73"/>
      <c r="G221" s="35"/>
      <c r="H221" s="35"/>
    </row>
    <row r="222" spans="2:8" s="70" customFormat="1">
      <c r="B222" s="74"/>
      <c r="C222" s="65"/>
      <c r="D222" s="65"/>
      <c r="E222" s="71"/>
      <c r="F222" s="73"/>
      <c r="G222" s="35"/>
      <c r="H222" s="35"/>
    </row>
    <row r="223" spans="2:8" s="70" customFormat="1">
      <c r="B223" s="74"/>
      <c r="C223" s="65"/>
      <c r="D223" s="65"/>
      <c r="E223" s="71"/>
      <c r="F223" s="73"/>
      <c r="G223" s="35"/>
      <c r="H223" s="35"/>
    </row>
    <row r="224" spans="2:8" s="70" customFormat="1">
      <c r="B224" s="74"/>
      <c r="C224" s="65"/>
      <c r="D224" s="65"/>
      <c r="E224" s="71"/>
      <c r="F224" s="73"/>
      <c r="G224" s="35"/>
      <c r="H224" s="35"/>
    </row>
    <row r="225" spans="2:8" s="70" customFormat="1">
      <c r="B225" s="74"/>
      <c r="C225" s="65"/>
      <c r="D225" s="65"/>
      <c r="E225" s="71"/>
      <c r="F225" s="73"/>
      <c r="G225" s="35"/>
      <c r="H225" s="35"/>
    </row>
    <row r="226" spans="2:8" s="70" customFormat="1">
      <c r="B226" s="74"/>
      <c r="C226" s="65"/>
      <c r="D226" s="65"/>
      <c r="E226" s="71"/>
      <c r="F226" s="73"/>
      <c r="G226" s="35"/>
      <c r="H226" s="35"/>
    </row>
    <row r="227" spans="2:8" s="70" customFormat="1">
      <c r="B227" s="74"/>
      <c r="C227" s="65"/>
      <c r="D227" s="65"/>
      <c r="E227" s="71"/>
      <c r="F227" s="73"/>
      <c r="G227" s="35"/>
      <c r="H227" s="35"/>
    </row>
    <row r="228" spans="2:8" s="70" customFormat="1">
      <c r="B228" s="74"/>
      <c r="C228" s="65"/>
      <c r="D228" s="65"/>
      <c r="E228" s="71"/>
      <c r="F228" s="73"/>
      <c r="G228" s="35"/>
      <c r="H228" s="35"/>
    </row>
    <row r="229" spans="2:8" s="70" customFormat="1">
      <c r="B229" s="74"/>
      <c r="C229" s="65"/>
      <c r="D229" s="65"/>
      <c r="E229" s="71"/>
      <c r="F229" s="73"/>
      <c r="G229" s="35"/>
      <c r="H229" s="35"/>
    </row>
    <row r="230" spans="2:8" s="70" customFormat="1">
      <c r="B230" s="74"/>
      <c r="C230" s="65"/>
      <c r="D230" s="65"/>
      <c r="E230" s="71"/>
      <c r="F230" s="73"/>
      <c r="G230" s="35"/>
      <c r="H230" s="35"/>
    </row>
    <row r="231" spans="2:8" s="70" customFormat="1">
      <c r="B231" s="74"/>
      <c r="C231" s="65"/>
      <c r="D231" s="65"/>
      <c r="E231" s="71"/>
      <c r="F231" s="73"/>
      <c r="G231" s="35"/>
      <c r="H231" s="35"/>
    </row>
    <row r="232" spans="2:8" s="70" customFormat="1">
      <c r="B232" s="74"/>
      <c r="C232" s="65"/>
      <c r="D232" s="65"/>
      <c r="E232" s="71"/>
      <c r="F232" s="73"/>
      <c r="G232" s="35"/>
      <c r="H232" s="35"/>
    </row>
    <row r="233" spans="2:8" s="70" customFormat="1">
      <c r="B233" s="74"/>
      <c r="C233" s="65"/>
      <c r="D233" s="65"/>
      <c r="E233" s="71"/>
      <c r="F233" s="73"/>
      <c r="G233" s="35"/>
      <c r="H233" s="35"/>
    </row>
    <row r="234" spans="2:8" s="70" customFormat="1">
      <c r="B234" s="74"/>
      <c r="C234" s="65"/>
      <c r="D234" s="65"/>
      <c r="E234" s="71"/>
      <c r="F234" s="73"/>
      <c r="G234" s="35"/>
      <c r="H234" s="35"/>
    </row>
    <row r="235" spans="2:8" s="70" customFormat="1">
      <c r="B235" s="74"/>
      <c r="C235" s="65"/>
      <c r="D235" s="65"/>
      <c r="E235" s="71"/>
      <c r="F235" s="73"/>
      <c r="G235" s="35"/>
      <c r="H235" s="35"/>
    </row>
    <row r="236" spans="2:8" s="70" customFormat="1">
      <c r="B236" s="74"/>
      <c r="C236" s="65"/>
      <c r="D236" s="65"/>
      <c r="E236" s="71"/>
      <c r="F236" s="73"/>
      <c r="G236" s="35"/>
      <c r="H236" s="35"/>
    </row>
    <row r="237" spans="2:8" s="70" customFormat="1">
      <c r="B237" s="74"/>
      <c r="C237" s="65"/>
      <c r="D237" s="65"/>
      <c r="E237" s="71"/>
      <c r="F237" s="73"/>
      <c r="G237" s="35"/>
      <c r="H237" s="35"/>
    </row>
    <row r="238" spans="2:8" s="70" customFormat="1">
      <c r="B238" s="74"/>
      <c r="C238" s="65"/>
      <c r="D238" s="65"/>
      <c r="E238" s="71"/>
      <c r="F238" s="73"/>
      <c r="G238" s="35"/>
      <c r="H238" s="35"/>
    </row>
    <row r="239" spans="2:8" s="70" customFormat="1">
      <c r="B239" s="74"/>
      <c r="C239" s="65"/>
      <c r="D239" s="65"/>
      <c r="E239" s="71"/>
      <c r="F239" s="73"/>
      <c r="G239" s="35"/>
      <c r="H239" s="35"/>
    </row>
    <row r="240" spans="2:8" s="70" customFormat="1">
      <c r="B240" s="74"/>
      <c r="C240" s="65"/>
      <c r="D240" s="65"/>
      <c r="E240" s="71"/>
      <c r="F240" s="73"/>
      <c r="G240" s="35"/>
      <c r="H240" s="35"/>
    </row>
    <row r="241" spans="2:8" s="70" customFormat="1">
      <c r="B241" s="74"/>
      <c r="C241" s="65"/>
      <c r="D241" s="65"/>
      <c r="E241" s="71"/>
      <c r="F241" s="73"/>
      <c r="G241" s="35"/>
      <c r="H241" s="35"/>
    </row>
    <row r="242" spans="2:8" s="70" customFormat="1">
      <c r="B242" s="74"/>
      <c r="C242" s="65"/>
      <c r="D242" s="65"/>
      <c r="E242" s="71"/>
      <c r="F242" s="73"/>
      <c r="G242" s="35"/>
      <c r="H242" s="35"/>
    </row>
    <row r="243" spans="2:8" s="70" customFormat="1">
      <c r="B243" s="74"/>
      <c r="C243" s="65"/>
      <c r="D243" s="65"/>
      <c r="E243" s="71"/>
      <c r="F243" s="73"/>
      <c r="G243" s="35"/>
      <c r="H243" s="35"/>
    </row>
    <row r="244" spans="2:8" s="70" customFormat="1">
      <c r="B244" s="74"/>
      <c r="C244" s="65"/>
      <c r="D244" s="65"/>
      <c r="E244" s="71"/>
      <c r="F244" s="73"/>
      <c r="G244" s="35"/>
      <c r="H244" s="35"/>
    </row>
    <row r="245" spans="2:8" s="70" customFormat="1">
      <c r="B245" s="74"/>
      <c r="C245" s="65"/>
      <c r="D245" s="65"/>
      <c r="E245" s="71"/>
      <c r="F245" s="73"/>
      <c r="G245" s="35"/>
      <c r="H245" s="35"/>
    </row>
    <row r="246" spans="2:8" s="70" customFormat="1">
      <c r="B246" s="74"/>
      <c r="C246" s="65"/>
      <c r="D246" s="65"/>
      <c r="E246" s="71"/>
      <c r="F246" s="73"/>
      <c r="G246" s="35"/>
      <c r="H246" s="35"/>
    </row>
    <row r="247" spans="2:8" s="70" customFormat="1">
      <c r="B247" s="74"/>
      <c r="C247" s="65"/>
      <c r="D247" s="65"/>
      <c r="E247" s="71"/>
      <c r="F247" s="73"/>
      <c r="G247" s="35"/>
      <c r="H247" s="35"/>
    </row>
    <row r="248" spans="2:8" s="70" customFormat="1">
      <c r="B248" s="74"/>
      <c r="C248" s="65"/>
      <c r="D248" s="65"/>
      <c r="E248" s="71"/>
      <c r="F248" s="73"/>
      <c r="G248" s="35"/>
      <c r="H248" s="35"/>
    </row>
    <row r="249" spans="2:8" s="70" customFormat="1">
      <c r="B249" s="74"/>
      <c r="C249" s="65"/>
      <c r="D249" s="65"/>
      <c r="E249" s="71"/>
      <c r="F249" s="73"/>
      <c r="G249" s="35"/>
      <c r="H249" s="35"/>
    </row>
    <row r="250" spans="2:8" s="70" customFormat="1">
      <c r="B250" s="74"/>
      <c r="C250" s="65"/>
      <c r="D250" s="65"/>
      <c r="E250" s="71"/>
      <c r="F250" s="73"/>
      <c r="G250" s="35"/>
      <c r="H250" s="35"/>
    </row>
    <row r="251" spans="2:8" s="70" customFormat="1">
      <c r="B251" s="74"/>
      <c r="C251" s="65"/>
      <c r="D251" s="65"/>
      <c r="E251" s="71"/>
      <c r="F251" s="73"/>
      <c r="G251" s="35"/>
      <c r="H251" s="35"/>
    </row>
    <row r="252" spans="2:8" s="70" customFormat="1">
      <c r="B252" s="74"/>
      <c r="C252" s="65"/>
      <c r="D252" s="65"/>
      <c r="E252" s="71"/>
      <c r="F252" s="73"/>
      <c r="G252" s="35"/>
      <c r="H252" s="35"/>
    </row>
    <row r="253" spans="2:8" s="70" customFormat="1">
      <c r="B253" s="74"/>
      <c r="C253" s="65"/>
      <c r="D253" s="65"/>
      <c r="E253" s="71"/>
      <c r="F253" s="73"/>
      <c r="G253" s="35"/>
      <c r="H253" s="35"/>
    </row>
    <row r="254" spans="2:8" s="70" customFormat="1">
      <c r="B254" s="74"/>
      <c r="C254" s="65"/>
      <c r="D254" s="65"/>
      <c r="E254" s="71"/>
      <c r="F254" s="73"/>
      <c r="G254" s="35"/>
      <c r="H254" s="35"/>
    </row>
    <row r="255" spans="2:8" s="70" customFormat="1">
      <c r="B255" s="74"/>
      <c r="C255" s="65"/>
      <c r="D255" s="65"/>
      <c r="E255" s="71"/>
      <c r="F255" s="73"/>
      <c r="G255" s="35"/>
      <c r="H255" s="35"/>
    </row>
    <row r="256" spans="2:8" s="70" customFormat="1">
      <c r="B256" s="74"/>
      <c r="C256" s="65"/>
      <c r="D256" s="65"/>
      <c r="E256" s="71"/>
      <c r="F256" s="73"/>
      <c r="G256" s="35"/>
      <c r="H256" s="35"/>
    </row>
    <row r="257" spans="2:8" s="70" customFormat="1">
      <c r="B257" s="74"/>
      <c r="C257" s="65"/>
      <c r="D257" s="65"/>
      <c r="E257" s="71"/>
      <c r="F257" s="73"/>
      <c r="G257" s="35"/>
      <c r="H257" s="35"/>
    </row>
    <row r="258" spans="2:8" s="70" customFormat="1">
      <c r="B258" s="74"/>
      <c r="C258" s="65"/>
      <c r="D258" s="65"/>
      <c r="E258" s="71"/>
      <c r="F258" s="73"/>
      <c r="G258" s="35"/>
      <c r="H258" s="35"/>
    </row>
    <row r="259" spans="2:8" s="70" customFormat="1">
      <c r="B259" s="74"/>
      <c r="C259" s="65"/>
      <c r="D259" s="65"/>
      <c r="E259" s="71"/>
      <c r="F259" s="73"/>
      <c r="G259" s="35"/>
      <c r="H259" s="35"/>
    </row>
    <row r="260" spans="2:8" s="70" customFormat="1">
      <c r="B260" s="74"/>
      <c r="C260" s="65"/>
      <c r="D260" s="65"/>
      <c r="E260" s="71"/>
      <c r="F260" s="73"/>
      <c r="G260" s="35"/>
      <c r="H260" s="35"/>
    </row>
    <row r="261" spans="2:8" s="70" customFormat="1">
      <c r="B261" s="74"/>
      <c r="C261" s="65"/>
      <c r="D261" s="65"/>
      <c r="E261" s="71"/>
      <c r="F261" s="73"/>
      <c r="G261" s="35"/>
      <c r="H261" s="35"/>
    </row>
    <row r="262" spans="2:8" s="70" customFormat="1">
      <c r="B262" s="74"/>
      <c r="C262" s="65"/>
      <c r="D262" s="65"/>
      <c r="E262" s="71"/>
      <c r="F262" s="73"/>
      <c r="G262" s="35"/>
      <c r="H262" s="35"/>
    </row>
    <row r="263" spans="2:8" s="70" customFormat="1">
      <c r="B263" s="74"/>
      <c r="C263" s="65"/>
      <c r="D263" s="65"/>
      <c r="E263" s="71"/>
      <c r="F263" s="73"/>
      <c r="G263" s="35"/>
      <c r="H263" s="35"/>
    </row>
    <row r="264" spans="2:8" s="70" customFormat="1">
      <c r="B264" s="74"/>
      <c r="C264" s="65"/>
      <c r="D264" s="65"/>
      <c r="E264" s="71"/>
      <c r="F264" s="73"/>
      <c r="G264" s="35"/>
      <c r="H264" s="35"/>
    </row>
    <row r="265" spans="2:8" s="70" customFormat="1">
      <c r="B265" s="74"/>
      <c r="C265" s="65"/>
      <c r="D265" s="65"/>
      <c r="E265" s="71"/>
      <c r="F265" s="73"/>
      <c r="G265" s="35"/>
      <c r="H265" s="35"/>
    </row>
    <row r="266" spans="2:8" s="70" customFormat="1">
      <c r="B266" s="74"/>
      <c r="C266" s="65"/>
      <c r="D266" s="65"/>
      <c r="E266" s="71"/>
      <c r="F266" s="73"/>
      <c r="G266" s="35"/>
      <c r="H266" s="35"/>
    </row>
    <row r="267" spans="2:8" s="70" customFormat="1">
      <c r="B267" s="74"/>
      <c r="C267" s="65"/>
      <c r="D267" s="65"/>
      <c r="E267" s="71"/>
      <c r="F267" s="73"/>
      <c r="G267" s="35"/>
      <c r="H267" s="35"/>
    </row>
    <row r="268" spans="2:8" s="70" customFormat="1">
      <c r="B268" s="74"/>
      <c r="C268" s="65"/>
      <c r="D268" s="65"/>
      <c r="E268" s="71"/>
      <c r="F268" s="73"/>
      <c r="G268" s="35"/>
      <c r="H268" s="35"/>
    </row>
    <row r="269" spans="2:8" s="70" customFormat="1">
      <c r="B269" s="74"/>
      <c r="C269" s="65"/>
      <c r="D269" s="65"/>
      <c r="E269" s="71"/>
      <c r="F269" s="73"/>
      <c r="G269" s="35"/>
      <c r="H269" s="35"/>
    </row>
    <row r="270" spans="2:8" s="70" customFormat="1">
      <c r="B270" s="74"/>
      <c r="C270" s="65"/>
      <c r="D270" s="65"/>
      <c r="E270" s="71"/>
      <c r="F270" s="73"/>
      <c r="G270" s="35"/>
      <c r="H270" s="35"/>
    </row>
    <row r="271" spans="2:8" s="70" customFormat="1">
      <c r="B271" s="74"/>
      <c r="C271" s="65"/>
      <c r="D271" s="65"/>
      <c r="E271" s="71"/>
      <c r="F271" s="73"/>
      <c r="G271" s="35"/>
      <c r="H271" s="35"/>
    </row>
    <row r="272" spans="2:8" s="70" customFormat="1">
      <c r="B272" s="74"/>
      <c r="C272" s="65"/>
      <c r="D272" s="65"/>
      <c r="E272" s="71"/>
      <c r="F272" s="73"/>
      <c r="G272" s="35"/>
      <c r="H272" s="35"/>
    </row>
    <row r="273" spans="2:8" s="70" customFormat="1">
      <c r="B273" s="74"/>
      <c r="C273" s="65"/>
      <c r="D273" s="65"/>
      <c r="E273" s="71"/>
      <c r="F273" s="73"/>
      <c r="G273" s="35"/>
      <c r="H273" s="35"/>
    </row>
    <row r="274" spans="2:8" s="70" customFormat="1">
      <c r="B274" s="74"/>
      <c r="C274" s="65"/>
      <c r="D274" s="65"/>
      <c r="E274" s="71"/>
      <c r="F274" s="73"/>
      <c r="G274" s="35"/>
      <c r="H274" s="35"/>
    </row>
    <row r="275" spans="2:8" s="70" customFormat="1">
      <c r="B275" s="74"/>
      <c r="C275" s="65"/>
      <c r="D275" s="65"/>
      <c r="E275" s="71"/>
      <c r="F275" s="73"/>
      <c r="G275" s="35"/>
      <c r="H275" s="35"/>
    </row>
    <row r="276" spans="2:8" s="70" customFormat="1">
      <c r="B276" s="74"/>
      <c r="C276" s="65"/>
      <c r="D276" s="65"/>
      <c r="E276" s="71"/>
      <c r="F276" s="73"/>
      <c r="G276" s="35"/>
      <c r="H276" s="35"/>
    </row>
    <row r="277" spans="2:8" s="70" customFormat="1">
      <c r="B277" s="74"/>
      <c r="C277" s="65"/>
      <c r="D277" s="65"/>
      <c r="E277" s="71"/>
      <c r="F277" s="73"/>
      <c r="G277" s="35"/>
      <c r="H277" s="35"/>
    </row>
    <row r="278" spans="2:8" s="70" customFormat="1">
      <c r="B278" s="74"/>
      <c r="C278" s="65"/>
      <c r="D278" s="65"/>
      <c r="E278" s="71"/>
      <c r="F278" s="73"/>
      <c r="G278" s="35"/>
      <c r="H278" s="35"/>
    </row>
    <row r="279" spans="2:8" s="70" customFormat="1">
      <c r="B279" s="74"/>
      <c r="C279" s="65"/>
      <c r="D279" s="65"/>
      <c r="E279" s="71"/>
      <c r="F279" s="73"/>
      <c r="G279" s="35"/>
      <c r="H279" s="35"/>
    </row>
    <row r="280" spans="2:8" s="70" customFormat="1">
      <c r="B280" s="74"/>
      <c r="C280" s="65"/>
      <c r="D280" s="65"/>
      <c r="E280" s="71"/>
      <c r="F280" s="73"/>
      <c r="G280" s="35"/>
      <c r="H280" s="35"/>
    </row>
    <row r="281" spans="2:8" s="70" customFormat="1">
      <c r="B281" s="74"/>
      <c r="C281" s="65"/>
      <c r="D281" s="65"/>
      <c r="E281" s="71"/>
      <c r="F281" s="73"/>
      <c r="G281" s="35"/>
      <c r="H281" s="35"/>
    </row>
    <row r="282" spans="2:8" s="70" customFormat="1">
      <c r="B282" s="74"/>
      <c r="C282" s="65"/>
      <c r="D282" s="65"/>
      <c r="E282" s="71"/>
      <c r="F282" s="73"/>
      <c r="G282" s="35"/>
      <c r="H282" s="35"/>
    </row>
    <row r="283" spans="2:8" s="70" customFormat="1">
      <c r="B283" s="74"/>
      <c r="C283" s="65"/>
      <c r="D283" s="65"/>
      <c r="E283" s="71"/>
      <c r="F283" s="73"/>
      <c r="G283" s="35"/>
      <c r="H283" s="35"/>
    </row>
    <row r="284" spans="2:8" s="70" customFormat="1">
      <c r="B284" s="74"/>
      <c r="C284" s="65"/>
      <c r="D284" s="65"/>
      <c r="E284" s="71"/>
      <c r="F284" s="73"/>
      <c r="G284" s="35"/>
      <c r="H284" s="35"/>
    </row>
    <row r="285" spans="2:8" s="70" customFormat="1">
      <c r="B285" s="74"/>
      <c r="C285" s="65"/>
      <c r="D285" s="65"/>
      <c r="E285" s="71"/>
      <c r="F285" s="73"/>
      <c r="G285" s="35"/>
      <c r="H285" s="35"/>
    </row>
    <row r="286" spans="2:8" s="70" customFormat="1">
      <c r="B286" s="74"/>
      <c r="C286" s="65"/>
      <c r="D286" s="65"/>
      <c r="E286" s="71"/>
      <c r="F286" s="73"/>
      <c r="G286" s="35"/>
      <c r="H286" s="35"/>
    </row>
    <row r="287" spans="2:8" s="70" customFormat="1">
      <c r="B287" s="74"/>
      <c r="C287" s="65"/>
      <c r="D287" s="65"/>
      <c r="E287" s="71"/>
      <c r="F287" s="73"/>
      <c r="G287" s="35"/>
      <c r="H287" s="35"/>
    </row>
    <row r="288" spans="2:8" s="70" customFormat="1">
      <c r="B288" s="74"/>
      <c r="C288" s="65"/>
      <c r="D288" s="65"/>
      <c r="E288" s="71"/>
      <c r="F288" s="73"/>
      <c r="G288" s="35"/>
      <c r="H288" s="35"/>
    </row>
    <row r="289" spans="2:8" s="70" customFormat="1">
      <c r="B289" s="74"/>
      <c r="C289" s="65"/>
      <c r="D289" s="65"/>
      <c r="E289" s="71"/>
      <c r="F289" s="73"/>
      <c r="G289" s="35"/>
      <c r="H289" s="35"/>
    </row>
    <row r="290" spans="2:8" s="70" customFormat="1">
      <c r="B290" s="74"/>
      <c r="C290" s="65"/>
      <c r="D290" s="65"/>
      <c r="E290" s="71"/>
      <c r="F290" s="73"/>
      <c r="G290" s="35"/>
      <c r="H290" s="35"/>
    </row>
    <row r="291" spans="2:8" s="70" customFormat="1">
      <c r="B291" s="74"/>
      <c r="C291" s="65"/>
      <c r="D291" s="65"/>
      <c r="E291" s="71"/>
      <c r="F291" s="73"/>
      <c r="G291" s="35"/>
      <c r="H291" s="35"/>
    </row>
    <row r="292" spans="2:8" s="70" customFormat="1">
      <c r="B292" s="74"/>
      <c r="C292" s="65"/>
      <c r="D292" s="65"/>
      <c r="E292" s="71"/>
      <c r="F292" s="73"/>
      <c r="G292" s="35"/>
      <c r="H292" s="35"/>
    </row>
    <row r="293" spans="2:8" s="70" customFormat="1">
      <c r="B293" s="74"/>
      <c r="C293" s="65"/>
      <c r="D293" s="65"/>
      <c r="E293" s="71"/>
      <c r="F293" s="73"/>
      <c r="G293" s="35"/>
      <c r="H293" s="35"/>
    </row>
    <row r="294" spans="2:8" s="70" customFormat="1">
      <c r="B294" s="74"/>
      <c r="C294" s="65"/>
      <c r="D294" s="65"/>
      <c r="E294" s="71"/>
      <c r="F294" s="73"/>
      <c r="G294" s="35"/>
      <c r="H294" s="35"/>
    </row>
    <row r="295" spans="2:8" s="70" customFormat="1">
      <c r="B295" s="74"/>
      <c r="C295" s="65"/>
      <c r="D295" s="65"/>
      <c r="E295" s="71"/>
      <c r="F295" s="73"/>
      <c r="G295" s="35"/>
      <c r="H295" s="35"/>
    </row>
    <row r="296" spans="2:8" s="70" customFormat="1">
      <c r="B296" s="74"/>
      <c r="C296" s="65"/>
      <c r="D296" s="65"/>
      <c r="E296" s="71"/>
      <c r="F296" s="73"/>
      <c r="G296" s="35"/>
      <c r="H296" s="35"/>
    </row>
    <row r="297" spans="2:8" s="70" customFormat="1">
      <c r="B297" s="74"/>
      <c r="C297" s="65"/>
      <c r="D297" s="65"/>
      <c r="E297" s="71"/>
      <c r="F297" s="73"/>
      <c r="G297" s="35"/>
      <c r="H297" s="35"/>
    </row>
    <row r="298" spans="2:8" s="70" customFormat="1">
      <c r="B298" s="74"/>
      <c r="C298" s="65"/>
      <c r="D298" s="65"/>
      <c r="E298" s="71"/>
      <c r="F298" s="73"/>
      <c r="G298" s="35"/>
      <c r="H298" s="35"/>
    </row>
    <row r="299" spans="2:8" s="70" customFormat="1">
      <c r="B299" s="74"/>
      <c r="C299" s="65"/>
      <c r="D299" s="65"/>
      <c r="E299" s="71"/>
      <c r="F299" s="73"/>
      <c r="G299" s="35"/>
      <c r="H299" s="35"/>
    </row>
    <row r="300" spans="2:8" s="70" customFormat="1">
      <c r="B300" s="74"/>
      <c r="C300" s="65"/>
      <c r="D300" s="65"/>
      <c r="E300" s="71"/>
      <c r="F300" s="73"/>
      <c r="G300" s="35"/>
      <c r="H300" s="35"/>
    </row>
    <row r="301" spans="2:8" s="70" customFormat="1">
      <c r="B301" s="74"/>
      <c r="C301" s="65"/>
      <c r="D301" s="65"/>
      <c r="E301" s="71"/>
      <c r="F301" s="73"/>
      <c r="G301" s="35"/>
      <c r="H301" s="35"/>
    </row>
    <row r="302" spans="2:8" s="70" customFormat="1">
      <c r="B302" s="74"/>
      <c r="C302" s="65"/>
      <c r="D302" s="65"/>
      <c r="E302" s="71"/>
      <c r="F302" s="73"/>
      <c r="G302" s="35"/>
      <c r="H302" s="35"/>
    </row>
    <row r="303" spans="2:8" s="70" customFormat="1">
      <c r="B303" s="74"/>
      <c r="C303" s="65"/>
      <c r="D303" s="65"/>
      <c r="E303" s="71"/>
      <c r="F303" s="73"/>
      <c r="G303" s="35"/>
      <c r="H303" s="35"/>
    </row>
    <row r="304" spans="2:8" s="70" customFormat="1">
      <c r="B304" s="74"/>
      <c r="C304" s="65"/>
      <c r="D304" s="65"/>
      <c r="E304" s="71"/>
      <c r="F304" s="73"/>
      <c r="G304" s="35"/>
      <c r="H304" s="35"/>
    </row>
    <row r="305" spans="2:8" s="70" customFormat="1">
      <c r="B305" s="74"/>
      <c r="C305" s="65"/>
      <c r="D305" s="65"/>
      <c r="E305" s="71"/>
      <c r="F305" s="73"/>
      <c r="G305" s="35"/>
      <c r="H305" s="35"/>
    </row>
    <row r="306" spans="2:8" s="70" customFormat="1">
      <c r="B306" s="74"/>
      <c r="C306" s="65"/>
      <c r="D306" s="65"/>
      <c r="E306" s="71"/>
      <c r="F306" s="73"/>
      <c r="G306" s="35"/>
      <c r="H306" s="35"/>
    </row>
    <row r="307" spans="2:8" s="70" customFormat="1">
      <c r="B307" s="74"/>
      <c r="C307" s="65"/>
      <c r="D307" s="65"/>
      <c r="E307" s="71"/>
      <c r="F307" s="73"/>
      <c r="G307" s="35"/>
      <c r="H307" s="35"/>
    </row>
    <row r="308" spans="2:8" s="70" customFormat="1">
      <c r="B308" s="74"/>
      <c r="C308" s="65"/>
      <c r="D308" s="65"/>
      <c r="E308" s="71"/>
      <c r="F308" s="73"/>
      <c r="G308" s="35"/>
      <c r="H308" s="35"/>
    </row>
    <row r="309" spans="2:8" s="70" customFormat="1">
      <c r="B309" s="74"/>
      <c r="C309" s="65"/>
      <c r="D309" s="65"/>
      <c r="E309" s="71"/>
      <c r="F309" s="73"/>
      <c r="G309" s="35"/>
      <c r="H309" s="35"/>
    </row>
    <row r="310" spans="2:8" s="70" customFormat="1">
      <c r="B310" s="74"/>
      <c r="C310" s="65"/>
      <c r="D310" s="65"/>
      <c r="E310" s="71"/>
      <c r="F310" s="73"/>
      <c r="G310" s="35"/>
      <c r="H310" s="35"/>
    </row>
    <row r="311" spans="2:8" s="70" customFormat="1">
      <c r="B311" s="74"/>
      <c r="C311" s="65"/>
      <c r="D311" s="65"/>
      <c r="E311" s="71"/>
      <c r="F311" s="73"/>
      <c r="G311" s="35"/>
      <c r="H311" s="35"/>
    </row>
    <row r="312" spans="2:8" s="70" customFormat="1">
      <c r="B312" s="74"/>
      <c r="C312" s="65"/>
      <c r="D312" s="65"/>
      <c r="E312" s="71"/>
      <c r="F312" s="73"/>
      <c r="G312" s="35"/>
      <c r="H312" s="35"/>
    </row>
    <row r="313" spans="2:8" s="70" customFormat="1">
      <c r="B313" s="74"/>
      <c r="C313" s="65"/>
      <c r="D313" s="65"/>
      <c r="E313" s="71"/>
      <c r="F313" s="73"/>
      <c r="G313" s="35"/>
      <c r="H313" s="35"/>
    </row>
    <row r="314" spans="2:8" s="70" customFormat="1">
      <c r="B314" s="74"/>
      <c r="C314" s="65"/>
      <c r="D314" s="65"/>
      <c r="E314" s="71"/>
      <c r="F314" s="73"/>
      <c r="G314" s="35"/>
      <c r="H314" s="35"/>
    </row>
    <row r="315" spans="2:8" s="70" customFormat="1">
      <c r="B315" s="74"/>
      <c r="C315" s="65"/>
      <c r="D315" s="65"/>
      <c r="E315" s="71"/>
      <c r="F315" s="73"/>
      <c r="G315" s="35"/>
      <c r="H315" s="35"/>
    </row>
    <row r="316" spans="2:8" s="70" customFormat="1">
      <c r="B316" s="74"/>
      <c r="C316" s="65"/>
      <c r="D316" s="65"/>
      <c r="E316" s="71"/>
      <c r="F316" s="73"/>
      <c r="G316" s="35"/>
      <c r="H316" s="35"/>
    </row>
    <row r="317" spans="2:8" s="70" customFormat="1">
      <c r="B317" s="74"/>
      <c r="C317" s="65"/>
      <c r="D317" s="65"/>
      <c r="E317" s="71"/>
      <c r="F317" s="73"/>
      <c r="G317" s="35"/>
      <c r="H317" s="35"/>
    </row>
    <row r="318" spans="2:8" s="70" customFormat="1">
      <c r="B318" s="74"/>
      <c r="C318" s="65"/>
      <c r="D318" s="65"/>
      <c r="E318" s="71"/>
      <c r="F318" s="73"/>
      <c r="G318" s="35"/>
      <c r="H318" s="35"/>
    </row>
    <row r="319" spans="2:8" s="70" customFormat="1">
      <c r="B319" s="74"/>
      <c r="C319" s="65"/>
      <c r="D319" s="65"/>
      <c r="E319" s="71"/>
      <c r="F319" s="73"/>
      <c r="G319" s="35"/>
      <c r="H319" s="35"/>
    </row>
    <row r="320" spans="2:8" s="70" customFormat="1">
      <c r="B320" s="74"/>
      <c r="C320" s="65"/>
      <c r="D320" s="65"/>
      <c r="E320" s="71"/>
      <c r="F320" s="73"/>
      <c r="G320" s="35"/>
      <c r="H320" s="35"/>
    </row>
    <row r="321" spans="2:8" s="70" customFormat="1">
      <c r="B321" s="74"/>
      <c r="C321" s="65"/>
      <c r="D321" s="65"/>
      <c r="E321" s="71"/>
      <c r="F321" s="73"/>
      <c r="G321" s="35"/>
      <c r="H321" s="35"/>
    </row>
    <row r="322" spans="2:8" s="70" customFormat="1">
      <c r="B322" s="74"/>
      <c r="C322" s="65"/>
      <c r="D322" s="65"/>
      <c r="E322" s="71"/>
      <c r="F322" s="73"/>
      <c r="G322" s="35"/>
      <c r="H322" s="35"/>
    </row>
    <row r="323" spans="2:8" s="70" customFormat="1">
      <c r="B323" s="74"/>
      <c r="C323" s="65"/>
      <c r="D323" s="65"/>
      <c r="E323" s="71"/>
      <c r="F323" s="73"/>
      <c r="G323" s="35"/>
      <c r="H323" s="35"/>
    </row>
    <row r="324" spans="2:8" s="70" customFormat="1">
      <c r="B324" s="74"/>
      <c r="C324" s="65"/>
      <c r="D324" s="65"/>
      <c r="E324" s="71"/>
      <c r="F324" s="73"/>
      <c r="G324" s="35"/>
      <c r="H324" s="35"/>
    </row>
    <row r="325" spans="2:8" s="70" customFormat="1">
      <c r="B325" s="74"/>
      <c r="C325" s="65"/>
      <c r="D325" s="65"/>
      <c r="E325" s="71"/>
      <c r="F325" s="73"/>
      <c r="G325" s="35"/>
      <c r="H325" s="35"/>
    </row>
    <row r="326" spans="2:8" s="70" customFormat="1">
      <c r="B326" s="74"/>
      <c r="C326" s="65"/>
      <c r="D326" s="65"/>
      <c r="E326" s="71"/>
      <c r="F326" s="73"/>
      <c r="G326" s="35"/>
      <c r="H326" s="35"/>
    </row>
    <row r="327" spans="2:8" s="70" customFormat="1">
      <c r="B327" s="74"/>
      <c r="C327" s="65"/>
      <c r="D327" s="65"/>
      <c r="E327" s="71"/>
      <c r="F327" s="73"/>
      <c r="G327" s="35"/>
      <c r="H327" s="35"/>
    </row>
    <row r="328" spans="2:8" s="70" customFormat="1">
      <c r="B328" s="74"/>
      <c r="C328" s="65"/>
      <c r="D328" s="65"/>
      <c r="E328" s="71"/>
      <c r="F328" s="73"/>
      <c r="G328" s="35"/>
      <c r="H328" s="35"/>
    </row>
    <row r="329" spans="2:8" s="70" customFormat="1">
      <c r="B329" s="74"/>
      <c r="C329" s="65"/>
      <c r="D329" s="65"/>
      <c r="E329" s="71"/>
      <c r="F329" s="73"/>
      <c r="G329" s="35"/>
      <c r="H329" s="35"/>
    </row>
    <row r="330" spans="2:8" s="70" customFormat="1">
      <c r="B330" s="74"/>
      <c r="C330" s="65"/>
      <c r="D330" s="65"/>
      <c r="E330" s="71"/>
      <c r="F330" s="73"/>
      <c r="G330" s="35"/>
      <c r="H330" s="35"/>
    </row>
    <row r="331" spans="2:8" s="70" customFormat="1">
      <c r="B331" s="74"/>
      <c r="C331" s="65"/>
      <c r="D331" s="65"/>
      <c r="E331" s="71"/>
      <c r="F331" s="73"/>
      <c r="G331" s="35"/>
      <c r="H331" s="35"/>
    </row>
    <row r="332" spans="2:8" s="70" customFormat="1">
      <c r="B332" s="74"/>
      <c r="C332" s="65"/>
      <c r="D332" s="65"/>
      <c r="E332" s="71"/>
      <c r="F332" s="73"/>
      <c r="G332" s="35"/>
      <c r="H332" s="35"/>
    </row>
    <row r="333" spans="2:8" s="70" customFormat="1">
      <c r="B333" s="74"/>
      <c r="C333" s="65"/>
      <c r="D333" s="65"/>
      <c r="E333" s="71"/>
      <c r="F333" s="73"/>
      <c r="G333" s="35"/>
      <c r="H333" s="35"/>
    </row>
    <row r="334" spans="2:8" s="70" customFormat="1">
      <c r="B334" s="74"/>
      <c r="C334" s="65"/>
      <c r="D334" s="65"/>
      <c r="E334" s="71"/>
      <c r="F334" s="73"/>
      <c r="G334" s="35"/>
      <c r="H334" s="35"/>
    </row>
    <row r="335" spans="2:8" s="70" customFormat="1">
      <c r="B335" s="74"/>
      <c r="C335" s="65"/>
      <c r="D335" s="65"/>
      <c r="E335" s="71"/>
      <c r="F335" s="73"/>
      <c r="G335" s="35"/>
      <c r="H335" s="35"/>
    </row>
    <row r="336" spans="2:8" s="70" customFormat="1">
      <c r="B336" s="74"/>
      <c r="C336" s="65"/>
      <c r="D336" s="65"/>
      <c r="E336" s="71"/>
      <c r="F336" s="73"/>
      <c r="G336" s="35"/>
      <c r="H336" s="35"/>
    </row>
    <row r="337" spans="2:8" s="70" customFormat="1">
      <c r="B337" s="74"/>
      <c r="C337" s="65"/>
      <c r="D337" s="65"/>
      <c r="E337" s="71"/>
      <c r="F337" s="73"/>
      <c r="G337" s="35"/>
      <c r="H337" s="35"/>
    </row>
    <row r="338" spans="2:8" s="70" customFormat="1">
      <c r="B338" s="74"/>
      <c r="C338" s="65"/>
      <c r="D338" s="65"/>
      <c r="E338" s="71"/>
      <c r="F338" s="73"/>
      <c r="G338" s="35"/>
      <c r="H338" s="35"/>
    </row>
    <row r="339" spans="2:8" s="70" customFormat="1">
      <c r="B339" s="74"/>
      <c r="C339" s="65"/>
      <c r="D339" s="65"/>
      <c r="E339" s="71"/>
      <c r="F339" s="73"/>
      <c r="G339" s="35"/>
      <c r="H339" s="35"/>
    </row>
    <row r="340" spans="2:8" s="70" customFormat="1">
      <c r="B340" s="74"/>
      <c r="C340" s="65"/>
      <c r="D340" s="65"/>
      <c r="E340" s="71"/>
      <c r="F340" s="73"/>
      <c r="G340" s="35"/>
      <c r="H340" s="35"/>
    </row>
    <row r="341" spans="2:8" s="70" customFormat="1">
      <c r="B341" s="74"/>
      <c r="C341" s="65"/>
      <c r="D341" s="65"/>
      <c r="E341" s="71"/>
      <c r="F341" s="73"/>
      <c r="G341" s="35"/>
      <c r="H341" s="35"/>
    </row>
    <row r="342" spans="2:8" s="70" customFormat="1">
      <c r="B342" s="74"/>
      <c r="C342" s="65"/>
      <c r="D342" s="65"/>
      <c r="E342" s="71"/>
      <c r="F342" s="73"/>
      <c r="G342" s="35"/>
      <c r="H342" s="35"/>
    </row>
    <row r="343" spans="2:8" s="70" customFormat="1">
      <c r="B343" s="74"/>
      <c r="C343" s="65"/>
      <c r="D343" s="65"/>
      <c r="E343" s="71"/>
      <c r="F343" s="73"/>
      <c r="G343" s="35"/>
      <c r="H343" s="35"/>
    </row>
    <row r="344" spans="2:8" s="70" customFormat="1">
      <c r="B344" s="74"/>
      <c r="C344" s="65"/>
      <c r="D344" s="65"/>
      <c r="E344" s="71"/>
      <c r="F344" s="73"/>
      <c r="G344" s="35"/>
      <c r="H344" s="35"/>
    </row>
    <row r="345" spans="2:8" s="70" customFormat="1">
      <c r="B345" s="74"/>
      <c r="C345" s="65"/>
      <c r="D345" s="65"/>
      <c r="E345" s="71"/>
      <c r="F345" s="73"/>
      <c r="G345" s="35"/>
      <c r="H345" s="35"/>
    </row>
    <row r="346" spans="2:8" s="70" customFormat="1">
      <c r="B346" s="74"/>
      <c r="C346" s="65"/>
      <c r="D346" s="65"/>
      <c r="E346" s="71"/>
      <c r="F346" s="73"/>
      <c r="G346" s="35"/>
      <c r="H346" s="35"/>
    </row>
    <row r="347" spans="2:8" s="70" customFormat="1">
      <c r="B347" s="74"/>
      <c r="C347" s="65"/>
      <c r="D347" s="65"/>
      <c r="E347" s="71"/>
      <c r="F347" s="73"/>
      <c r="G347" s="35"/>
      <c r="H347" s="35"/>
    </row>
    <row r="348" spans="2:8" s="70" customFormat="1">
      <c r="B348" s="74"/>
      <c r="C348" s="65"/>
      <c r="D348" s="65"/>
      <c r="E348" s="71"/>
      <c r="F348" s="73"/>
      <c r="G348" s="35"/>
      <c r="H348" s="35"/>
    </row>
    <row r="349" spans="2:8" s="70" customFormat="1">
      <c r="B349" s="74"/>
      <c r="C349" s="65"/>
      <c r="D349" s="65"/>
      <c r="E349" s="71"/>
      <c r="F349" s="73"/>
      <c r="G349" s="35"/>
      <c r="H349" s="35"/>
    </row>
    <row r="350" spans="2:8" s="70" customFormat="1">
      <c r="B350" s="74"/>
      <c r="C350" s="65"/>
      <c r="D350" s="65"/>
      <c r="E350" s="71"/>
      <c r="F350" s="73"/>
      <c r="G350" s="35"/>
      <c r="H350" s="35"/>
    </row>
    <row r="351" spans="2:8" s="70" customFormat="1">
      <c r="B351" s="74"/>
      <c r="C351" s="65"/>
      <c r="D351" s="65"/>
      <c r="E351" s="71"/>
      <c r="F351" s="73"/>
      <c r="G351" s="35"/>
      <c r="H351" s="35"/>
    </row>
    <row r="352" spans="2:8" s="70" customFormat="1">
      <c r="B352" s="74"/>
      <c r="C352" s="65"/>
      <c r="D352" s="65"/>
      <c r="E352" s="71"/>
      <c r="F352" s="73"/>
      <c r="G352" s="35"/>
      <c r="H352" s="35"/>
    </row>
    <row r="353" spans="2:8" s="70" customFormat="1">
      <c r="B353" s="74"/>
      <c r="C353" s="65"/>
      <c r="D353" s="65"/>
      <c r="E353" s="71"/>
      <c r="F353" s="73"/>
      <c r="G353" s="35"/>
      <c r="H353" s="35"/>
    </row>
    <row r="354" spans="2:8" s="70" customFormat="1">
      <c r="B354" s="74"/>
      <c r="C354" s="65"/>
      <c r="D354" s="65"/>
      <c r="E354" s="71"/>
      <c r="F354" s="73"/>
      <c r="G354" s="35"/>
      <c r="H354" s="35"/>
    </row>
    <row r="355" spans="2:8" s="70" customFormat="1">
      <c r="B355" s="74"/>
      <c r="C355" s="65"/>
      <c r="D355" s="65"/>
      <c r="E355" s="71"/>
      <c r="F355" s="73"/>
      <c r="G355" s="35"/>
      <c r="H355" s="35"/>
    </row>
    <row r="356" spans="2:8" s="70" customFormat="1">
      <c r="B356" s="74"/>
      <c r="C356" s="65"/>
      <c r="D356" s="65"/>
      <c r="E356" s="71"/>
      <c r="F356" s="73"/>
      <c r="G356" s="35"/>
      <c r="H356" s="35"/>
    </row>
    <row r="357" spans="2:8" s="70" customFormat="1">
      <c r="B357" s="74"/>
      <c r="C357" s="65"/>
      <c r="D357" s="65"/>
      <c r="E357" s="71"/>
      <c r="F357" s="73"/>
      <c r="G357" s="35"/>
      <c r="H357" s="35"/>
    </row>
    <row r="358" spans="2:8" s="70" customFormat="1">
      <c r="B358" s="74"/>
      <c r="C358" s="65"/>
      <c r="D358" s="65"/>
      <c r="E358" s="71"/>
      <c r="F358" s="73"/>
      <c r="G358" s="35"/>
      <c r="H358" s="35"/>
    </row>
    <row r="359" spans="2:8" s="70" customFormat="1">
      <c r="B359" s="74"/>
      <c r="C359" s="65"/>
      <c r="D359" s="65"/>
      <c r="E359" s="71"/>
      <c r="F359" s="73"/>
      <c r="G359" s="35"/>
      <c r="H359" s="35"/>
    </row>
    <row r="360" spans="2:8" s="70" customFormat="1">
      <c r="B360" s="74"/>
      <c r="C360" s="65"/>
      <c r="D360" s="65"/>
      <c r="E360" s="71"/>
      <c r="F360" s="73"/>
      <c r="G360" s="35"/>
      <c r="H360" s="35"/>
    </row>
    <row r="361" spans="2:8" s="70" customFormat="1">
      <c r="B361" s="74"/>
      <c r="C361" s="65"/>
      <c r="D361" s="65"/>
      <c r="E361" s="71"/>
      <c r="F361" s="73"/>
      <c r="G361" s="35"/>
      <c r="H361" s="35"/>
    </row>
    <row r="362" spans="2:8" s="70" customFormat="1">
      <c r="B362" s="74"/>
      <c r="C362" s="65"/>
      <c r="D362" s="65"/>
      <c r="E362" s="71"/>
      <c r="F362" s="73"/>
      <c r="G362" s="35"/>
      <c r="H362" s="35"/>
    </row>
    <row r="363" spans="2:8" s="70" customFormat="1">
      <c r="B363" s="74"/>
      <c r="C363" s="65"/>
      <c r="D363" s="65"/>
      <c r="E363" s="71"/>
      <c r="F363" s="73"/>
      <c r="G363" s="35"/>
      <c r="H363" s="35"/>
    </row>
    <row r="364" spans="2:8" s="70" customFormat="1">
      <c r="B364" s="74"/>
      <c r="C364" s="65"/>
      <c r="D364" s="65"/>
      <c r="E364" s="71"/>
      <c r="F364" s="73"/>
      <c r="G364" s="35"/>
      <c r="H364" s="35"/>
    </row>
    <row r="365" spans="2:8" s="70" customFormat="1">
      <c r="B365" s="74"/>
      <c r="C365" s="65"/>
      <c r="D365" s="65"/>
      <c r="E365" s="71"/>
      <c r="F365" s="73"/>
      <c r="G365" s="35"/>
      <c r="H365" s="35"/>
    </row>
    <row r="366" spans="2:8" s="70" customFormat="1">
      <c r="B366" s="74"/>
      <c r="C366" s="65"/>
      <c r="D366" s="65"/>
      <c r="E366" s="71"/>
      <c r="F366" s="73"/>
      <c r="G366" s="35"/>
      <c r="H366" s="35"/>
    </row>
    <row r="367" spans="2:8" s="70" customFormat="1">
      <c r="B367" s="74"/>
      <c r="C367" s="65"/>
      <c r="D367" s="65"/>
      <c r="E367" s="71"/>
      <c r="F367" s="73"/>
      <c r="G367" s="35"/>
      <c r="H367" s="35"/>
    </row>
    <row r="368" spans="2:8" s="70" customFormat="1">
      <c r="B368" s="74"/>
      <c r="C368" s="65"/>
      <c r="D368" s="65"/>
      <c r="E368" s="71"/>
      <c r="F368" s="73"/>
      <c r="G368" s="35"/>
      <c r="H368" s="35"/>
    </row>
    <row r="369" spans="2:8" s="70" customFormat="1">
      <c r="B369" s="74"/>
      <c r="C369" s="65"/>
      <c r="D369" s="65"/>
      <c r="E369" s="71"/>
      <c r="F369" s="73"/>
      <c r="G369" s="35"/>
      <c r="H369" s="35"/>
    </row>
    <row r="370" spans="2:8" s="70" customFormat="1">
      <c r="B370" s="74"/>
      <c r="C370" s="65"/>
      <c r="D370" s="65"/>
      <c r="E370" s="71"/>
      <c r="F370" s="73"/>
      <c r="G370" s="35"/>
      <c r="H370" s="35"/>
    </row>
    <row r="371" spans="2:8" s="70" customFormat="1">
      <c r="B371" s="74"/>
      <c r="C371" s="65"/>
      <c r="D371" s="65"/>
      <c r="E371" s="71"/>
      <c r="F371" s="73"/>
      <c r="G371" s="35"/>
      <c r="H371" s="35"/>
    </row>
    <row r="372" spans="2:8" s="70" customFormat="1">
      <c r="B372" s="74"/>
      <c r="C372" s="65"/>
      <c r="D372" s="65"/>
      <c r="E372" s="71"/>
      <c r="F372" s="73"/>
      <c r="G372" s="35"/>
      <c r="H372" s="35"/>
    </row>
    <row r="373" spans="2:8" s="70" customFormat="1">
      <c r="B373" s="74"/>
      <c r="C373" s="65"/>
      <c r="D373" s="65"/>
      <c r="E373" s="71"/>
      <c r="F373" s="73"/>
      <c r="G373" s="35"/>
      <c r="H373" s="35"/>
    </row>
    <row r="374" spans="2:8" s="70" customFormat="1">
      <c r="B374" s="74"/>
      <c r="C374" s="65"/>
      <c r="D374" s="65"/>
      <c r="E374" s="71"/>
      <c r="F374" s="73"/>
      <c r="G374" s="35"/>
      <c r="H374" s="35"/>
    </row>
    <row r="375" spans="2:8" s="70" customFormat="1">
      <c r="B375" s="74"/>
      <c r="C375" s="65"/>
      <c r="D375" s="65"/>
      <c r="E375" s="71"/>
      <c r="F375" s="73"/>
      <c r="G375" s="35"/>
      <c r="H375" s="35"/>
    </row>
    <row r="376" spans="2:8" s="70" customFormat="1">
      <c r="B376" s="74"/>
      <c r="C376" s="65"/>
      <c r="D376" s="65"/>
      <c r="E376" s="71"/>
      <c r="F376" s="73"/>
      <c r="G376" s="35"/>
      <c r="H376" s="35"/>
    </row>
    <row r="377" spans="2:8" s="70" customFormat="1">
      <c r="B377" s="74"/>
      <c r="C377" s="65"/>
      <c r="D377" s="65"/>
      <c r="E377" s="71"/>
      <c r="F377" s="73"/>
      <c r="G377" s="35"/>
      <c r="H377" s="35"/>
    </row>
    <row r="378" spans="2:8" s="70" customFormat="1">
      <c r="B378" s="74"/>
      <c r="C378" s="65"/>
      <c r="D378" s="65"/>
      <c r="E378" s="71"/>
      <c r="F378" s="73"/>
      <c r="G378" s="35"/>
      <c r="H378" s="35"/>
    </row>
    <row r="379" spans="2:8" s="70" customFormat="1">
      <c r="B379" s="74"/>
      <c r="C379" s="65"/>
      <c r="D379" s="65"/>
      <c r="E379" s="71"/>
      <c r="F379" s="73"/>
      <c r="G379" s="35"/>
      <c r="H379" s="35"/>
    </row>
    <row r="380" spans="2:8" s="70" customFormat="1">
      <c r="B380" s="74"/>
      <c r="C380" s="65"/>
      <c r="D380" s="65"/>
      <c r="E380" s="71"/>
      <c r="F380" s="73"/>
      <c r="G380" s="35"/>
      <c r="H380" s="35"/>
    </row>
    <row r="381" spans="2:8" s="70" customFormat="1">
      <c r="B381" s="74"/>
      <c r="C381" s="65"/>
      <c r="D381" s="65"/>
      <c r="E381" s="71"/>
      <c r="F381" s="73"/>
      <c r="G381" s="35"/>
      <c r="H381" s="35"/>
    </row>
    <row r="382" spans="2:8" s="70" customFormat="1">
      <c r="B382" s="74"/>
      <c r="C382" s="65"/>
      <c r="D382" s="65"/>
      <c r="E382" s="71"/>
      <c r="F382" s="73"/>
      <c r="G382" s="35"/>
      <c r="H382" s="35"/>
    </row>
    <row r="383" spans="2:8" s="70" customFormat="1">
      <c r="B383" s="74"/>
      <c r="C383" s="65"/>
      <c r="D383" s="65"/>
      <c r="E383" s="71"/>
      <c r="F383" s="73"/>
      <c r="G383" s="35"/>
      <c r="H383" s="35"/>
    </row>
    <row r="384" spans="2:8" s="70" customFormat="1">
      <c r="B384" s="74"/>
      <c r="C384" s="65"/>
      <c r="D384" s="65"/>
      <c r="E384" s="71"/>
      <c r="F384" s="73"/>
      <c r="G384" s="35"/>
      <c r="H384" s="35"/>
    </row>
    <row r="385" spans="2:8" s="70" customFormat="1">
      <c r="B385" s="74"/>
      <c r="C385" s="65"/>
      <c r="D385" s="65"/>
      <c r="E385" s="71"/>
      <c r="F385" s="73"/>
      <c r="G385" s="35"/>
      <c r="H385" s="35"/>
    </row>
    <row r="386" spans="2:8" s="70" customFormat="1">
      <c r="B386" s="74"/>
      <c r="C386" s="65"/>
      <c r="D386" s="65"/>
      <c r="E386" s="71"/>
      <c r="F386" s="73"/>
      <c r="G386" s="35"/>
      <c r="H386" s="35"/>
    </row>
    <row r="387" spans="2:8" s="70" customFormat="1">
      <c r="B387" s="74"/>
      <c r="C387" s="65"/>
      <c r="D387" s="65"/>
      <c r="E387" s="71"/>
      <c r="F387" s="73"/>
      <c r="G387" s="35"/>
      <c r="H387" s="35"/>
    </row>
    <row r="388" spans="2:8" s="70" customFormat="1">
      <c r="B388" s="74"/>
      <c r="C388" s="65"/>
      <c r="D388" s="65"/>
      <c r="E388" s="71"/>
      <c r="F388" s="73"/>
      <c r="G388" s="35"/>
      <c r="H388" s="35"/>
    </row>
    <row r="389" spans="2:8" s="70" customFormat="1">
      <c r="B389" s="74"/>
      <c r="C389" s="65"/>
      <c r="D389" s="65"/>
      <c r="E389" s="71"/>
      <c r="F389" s="73"/>
      <c r="G389" s="35"/>
      <c r="H389" s="35"/>
    </row>
    <row r="390" spans="2:8" s="70" customFormat="1">
      <c r="B390" s="74"/>
      <c r="C390" s="65"/>
      <c r="D390" s="65"/>
      <c r="E390" s="71"/>
      <c r="F390" s="73"/>
      <c r="G390" s="35"/>
      <c r="H390" s="35"/>
    </row>
    <row r="391" spans="2:8" s="70" customFormat="1">
      <c r="B391" s="74"/>
      <c r="C391" s="65"/>
      <c r="D391" s="65"/>
      <c r="E391" s="71"/>
      <c r="F391" s="73"/>
      <c r="G391" s="35"/>
      <c r="H391" s="35"/>
    </row>
    <row r="392" spans="2:8" s="70" customFormat="1">
      <c r="B392" s="74"/>
      <c r="C392" s="65"/>
      <c r="D392" s="65"/>
      <c r="E392" s="71"/>
      <c r="F392" s="73"/>
      <c r="G392" s="35"/>
      <c r="H392" s="35"/>
    </row>
    <row r="393" spans="2:8" s="70" customFormat="1">
      <c r="B393" s="74"/>
      <c r="C393" s="65"/>
      <c r="D393" s="65"/>
      <c r="E393" s="71"/>
      <c r="F393" s="73"/>
      <c r="G393" s="35"/>
      <c r="H393" s="35"/>
    </row>
    <row r="394" spans="2:8" s="70" customFormat="1">
      <c r="B394" s="74"/>
      <c r="C394" s="65"/>
      <c r="D394" s="65"/>
      <c r="E394" s="71"/>
      <c r="F394" s="73"/>
      <c r="G394" s="35"/>
      <c r="H394" s="35"/>
    </row>
    <row r="395" spans="2:8" s="70" customFormat="1">
      <c r="B395" s="74"/>
      <c r="C395" s="65"/>
      <c r="D395" s="65"/>
      <c r="E395" s="71"/>
      <c r="F395" s="73"/>
      <c r="G395" s="35"/>
      <c r="H395" s="35"/>
    </row>
    <row r="396" spans="2:8" s="70" customFormat="1">
      <c r="B396" s="74"/>
      <c r="C396" s="65"/>
      <c r="D396" s="65"/>
      <c r="E396" s="71"/>
      <c r="F396" s="73"/>
      <c r="G396" s="35"/>
      <c r="H396" s="35"/>
    </row>
    <row r="397" spans="2:8" s="70" customFormat="1">
      <c r="B397" s="74"/>
      <c r="C397" s="65"/>
      <c r="D397" s="65"/>
      <c r="E397" s="71"/>
      <c r="F397" s="73"/>
      <c r="G397" s="35"/>
      <c r="H397" s="35"/>
    </row>
    <row r="398" spans="2:8" s="70" customFormat="1">
      <c r="B398" s="74"/>
      <c r="C398" s="65"/>
      <c r="D398" s="65"/>
      <c r="E398" s="71"/>
      <c r="F398" s="73"/>
      <c r="G398" s="35"/>
      <c r="H398" s="35"/>
    </row>
    <row r="399" spans="2:8" s="70" customFormat="1">
      <c r="B399" s="74"/>
      <c r="C399" s="65"/>
      <c r="D399" s="65"/>
      <c r="E399" s="71"/>
      <c r="F399" s="73"/>
      <c r="G399" s="35"/>
      <c r="H399" s="35"/>
    </row>
    <row r="400" spans="2:8" s="70" customFormat="1">
      <c r="B400" s="74"/>
      <c r="C400" s="65"/>
      <c r="D400" s="65"/>
      <c r="E400" s="71"/>
      <c r="F400" s="73"/>
      <c r="G400" s="35"/>
      <c r="H400" s="35"/>
    </row>
    <row r="401" spans="2:8" s="70" customFormat="1">
      <c r="B401" s="74"/>
      <c r="C401" s="65"/>
      <c r="D401" s="65"/>
      <c r="E401" s="71"/>
      <c r="F401" s="73"/>
      <c r="G401" s="35"/>
      <c r="H401" s="35"/>
    </row>
    <row r="402" spans="2:8" s="70" customFormat="1">
      <c r="B402" s="74"/>
      <c r="C402" s="65"/>
      <c r="D402" s="65"/>
      <c r="E402" s="71"/>
      <c r="F402" s="73"/>
      <c r="G402" s="35"/>
      <c r="H402" s="35"/>
    </row>
    <row r="403" spans="2:8" s="70" customFormat="1">
      <c r="B403" s="74"/>
      <c r="C403" s="65"/>
      <c r="D403" s="65"/>
      <c r="E403" s="71"/>
      <c r="F403" s="73"/>
      <c r="G403" s="35"/>
      <c r="H403" s="35"/>
    </row>
    <row r="404" spans="2:8" s="70" customFormat="1">
      <c r="B404" s="74"/>
      <c r="C404" s="65"/>
      <c r="D404" s="65"/>
      <c r="E404" s="71"/>
      <c r="F404" s="73"/>
      <c r="G404" s="35"/>
      <c r="H404" s="35"/>
    </row>
    <row r="405" spans="2:8" s="70" customFormat="1">
      <c r="B405" s="74"/>
      <c r="C405" s="65"/>
      <c r="D405" s="65"/>
      <c r="E405" s="71"/>
      <c r="F405" s="73"/>
      <c r="G405" s="35"/>
      <c r="H405" s="35"/>
    </row>
    <row r="406" spans="2:8" s="70" customFormat="1">
      <c r="B406" s="74"/>
      <c r="C406" s="65"/>
      <c r="D406" s="65"/>
      <c r="E406" s="71"/>
      <c r="F406" s="73"/>
      <c r="G406" s="35"/>
      <c r="H406" s="35"/>
    </row>
    <row r="407" spans="2:8" s="70" customFormat="1">
      <c r="B407" s="74"/>
      <c r="C407" s="65"/>
      <c r="D407" s="65"/>
      <c r="E407" s="71"/>
      <c r="F407" s="73"/>
      <c r="G407" s="35"/>
      <c r="H407" s="35"/>
    </row>
    <row r="408" spans="2:8" s="70" customFormat="1">
      <c r="B408" s="74"/>
      <c r="C408" s="65"/>
      <c r="D408" s="65"/>
      <c r="E408" s="71"/>
      <c r="F408" s="73"/>
      <c r="G408" s="35"/>
      <c r="H408" s="35"/>
    </row>
    <row r="409" spans="2:8" s="70" customFormat="1">
      <c r="B409" s="74"/>
      <c r="C409" s="65"/>
      <c r="D409" s="65"/>
      <c r="E409" s="71"/>
      <c r="F409" s="73"/>
      <c r="G409" s="35"/>
      <c r="H409" s="35"/>
    </row>
    <row r="410" spans="2:8" s="70" customFormat="1">
      <c r="B410" s="74"/>
      <c r="C410" s="65"/>
      <c r="D410" s="65"/>
      <c r="E410" s="71"/>
      <c r="F410" s="73"/>
      <c r="G410" s="35"/>
      <c r="H410" s="35"/>
    </row>
    <row r="411" spans="2:8" s="70" customFormat="1">
      <c r="B411" s="74"/>
      <c r="C411" s="65"/>
      <c r="D411" s="65"/>
      <c r="E411" s="71"/>
      <c r="F411" s="73"/>
      <c r="G411" s="35"/>
      <c r="H411" s="35"/>
    </row>
    <row r="412" spans="2:8" s="70" customFormat="1">
      <c r="B412" s="74"/>
      <c r="C412" s="65"/>
      <c r="D412" s="65"/>
      <c r="E412" s="71"/>
      <c r="F412" s="73"/>
      <c r="G412" s="35"/>
      <c r="H412" s="35"/>
    </row>
    <row r="413" spans="2:8" s="70" customFormat="1">
      <c r="B413" s="74"/>
      <c r="C413" s="65"/>
      <c r="D413" s="65"/>
      <c r="E413" s="71"/>
      <c r="F413" s="73"/>
      <c r="G413" s="35"/>
      <c r="H413" s="35"/>
    </row>
    <row r="414" spans="2:8" s="70" customFormat="1">
      <c r="B414" s="74"/>
      <c r="C414" s="65"/>
      <c r="D414" s="65"/>
      <c r="E414" s="71"/>
      <c r="F414" s="73"/>
      <c r="G414" s="35"/>
      <c r="H414" s="35"/>
    </row>
    <row r="415" spans="2:8" s="70" customFormat="1">
      <c r="B415" s="74"/>
      <c r="C415" s="65"/>
      <c r="D415" s="65"/>
      <c r="E415" s="71"/>
      <c r="F415" s="73"/>
      <c r="G415" s="35"/>
      <c r="H415" s="35"/>
    </row>
    <row r="416" spans="2:8" s="70" customFormat="1">
      <c r="B416" s="74"/>
      <c r="C416" s="65"/>
      <c r="D416" s="65"/>
      <c r="E416" s="71"/>
      <c r="F416" s="73"/>
      <c r="G416" s="35"/>
      <c r="H416" s="35"/>
    </row>
    <row r="417" spans="2:8" s="70" customFormat="1">
      <c r="B417" s="74"/>
      <c r="C417" s="65"/>
      <c r="D417" s="65"/>
      <c r="E417" s="71"/>
      <c r="F417" s="73"/>
      <c r="G417" s="35"/>
      <c r="H417" s="35"/>
    </row>
    <row r="418" spans="2:8" s="70" customFormat="1">
      <c r="B418" s="74"/>
      <c r="C418" s="65"/>
      <c r="D418" s="65"/>
      <c r="E418" s="71"/>
      <c r="F418" s="73"/>
      <c r="G418" s="35"/>
      <c r="H418" s="35"/>
    </row>
    <row r="419" spans="2:8" s="70" customFormat="1">
      <c r="B419" s="74"/>
      <c r="C419" s="65"/>
      <c r="D419" s="65"/>
      <c r="E419" s="71"/>
      <c r="F419" s="73"/>
      <c r="G419" s="35"/>
      <c r="H419" s="35"/>
    </row>
    <row r="420" spans="2:8" s="70" customFormat="1">
      <c r="B420" s="74"/>
      <c r="C420" s="65"/>
      <c r="D420" s="65"/>
      <c r="E420" s="71"/>
      <c r="F420" s="73"/>
      <c r="G420" s="35"/>
      <c r="H420" s="35"/>
    </row>
    <row r="421" spans="2:8" s="70" customFormat="1">
      <c r="B421" s="74"/>
      <c r="C421" s="65"/>
      <c r="D421" s="65"/>
      <c r="E421" s="71"/>
      <c r="F421" s="73"/>
      <c r="G421" s="35"/>
      <c r="H421" s="35"/>
    </row>
    <row r="422" spans="2:8" s="70" customFormat="1">
      <c r="B422" s="74"/>
      <c r="C422" s="65"/>
      <c r="D422" s="65"/>
      <c r="E422" s="71"/>
      <c r="F422" s="73"/>
      <c r="G422" s="35"/>
      <c r="H422" s="35"/>
    </row>
    <row r="423" spans="2:8" s="70" customFormat="1">
      <c r="B423" s="74"/>
      <c r="C423" s="65"/>
      <c r="D423" s="65"/>
      <c r="E423" s="71"/>
      <c r="F423" s="73"/>
      <c r="G423" s="35"/>
      <c r="H423" s="35"/>
    </row>
    <row r="424" spans="2:8" s="70" customFormat="1">
      <c r="B424" s="74"/>
      <c r="C424" s="65"/>
      <c r="D424" s="65"/>
      <c r="E424" s="71"/>
      <c r="F424" s="73"/>
      <c r="G424" s="35"/>
      <c r="H424" s="35"/>
    </row>
    <row r="425" spans="2:8" s="70" customFormat="1">
      <c r="B425" s="74"/>
      <c r="C425" s="65"/>
      <c r="D425" s="65"/>
      <c r="E425" s="71"/>
      <c r="F425" s="73"/>
      <c r="G425" s="35"/>
      <c r="H425" s="35"/>
    </row>
    <row r="426" spans="2:8" s="70" customFormat="1">
      <c r="B426" s="74"/>
      <c r="C426" s="65"/>
      <c r="D426" s="65"/>
      <c r="E426" s="71"/>
      <c r="F426" s="73"/>
      <c r="G426" s="35"/>
      <c r="H426" s="35"/>
    </row>
    <row r="427" spans="2:8" s="70" customFormat="1">
      <c r="B427" s="74"/>
      <c r="C427" s="65"/>
      <c r="D427" s="65"/>
      <c r="E427" s="71"/>
      <c r="F427" s="73"/>
      <c r="G427" s="35"/>
      <c r="H427" s="35"/>
    </row>
    <row r="428" spans="2:8" s="70" customFormat="1">
      <c r="B428" s="74"/>
      <c r="C428" s="65"/>
      <c r="D428" s="65"/>
      <c r="E428" s="71"/>
      <c r="F428" s="73"/>
      <c r="G428" s="35"/>
      <c r="H428" s="35"/>
    </row>
    <row r="429" spans="2:8" s="70" customFormat="1">
      <c r="B429" s="74"/>
      <c r="C429" s="65"/>
      <c r="D429" s="65"/>
      <c r="E429" s="71"/>
      <c r="F429" s="73"/>
      <c r="G429" s="35"/>
      <c r="H429" s="35"/>
    </row>
    <row r="430" spans="2:8" s="70" customFormat="1">
      <c r="B430" s="74"/>
      <c r="C430" s="65"/>
      <c r="D430" s="65"/>
      <c r="E430" s="71"/>
      <c r="F430" s="73"/>
      <c r="G430" s="35"/>
      <c r="H430" s="35"/>
    </row>
    <row r="431" spans="2:8" s="70" customFormat="1">
      <c r="B431" s="74"/>
      <c r="C431" s="65"/>
      <c r="D431" s="65"/>
      <c r="E431" s="71"/>
      <c r="F431" s="73"/>
      <c r="G431" s="35"/>
      <c r="H431" s="35"/>
    </row>
    <row r="432" spans="2:8" s="70" customFormat="1">
      <c r="B432" s="74"/>
      <c r="C432" s="65"/>
      <c r="D432" s="65"/>
      <c r="E432" s="71"/>
      <c r="F432" s="73"/>
      <c r="G432" s="35"/>
      <c r="H432" s="35"/>
    </row>
    <row r="433" spans="2:8" s="70" customFormat="1">
      <c r="B433" s="74"/>
      <c r="C433" s="65"/>
      <c r="D433" s="65"/>
      <c r="E433" s="71"/>
      <c r="F433" s="73"/>
      <c r="G433" s="35"/>
      <c r="H433" s="35"/>
    </row>
    <row r="434" spans="2:8" s="70" customFormat="1">
      <c r="B434" s="74"/>
      <c r="C434" s="65"/>
      <c r="D434" s="65"/>
      <c r="E434" s="71"/>
      <c r="F434" s="73"/>
      <c r="G434" s="35"/>
      <c r="H434" s="35"/>
    </row>
    <row r="435" spans="2:8" s="70" customFormat="1">
      <c r="B435" s="74"/>
      <c r="C435" s="65"/>
      <c r="D435" s="65"/>
      <c r="E435" s="71"/>
      <c r="F435" s="73"/>
      <c r="G435" s="35"/>
      <c r="H435" s="35"/>
    </row>
    <row r="436" spans="2:8" s="70" customFormat="1">
      <c r="B436" s="74"/>
      <c r="C436" s="65"/>
      <c r="D436" s="65"/>
      <c r="E436" s="71"/>
      <c r="F436" s="73"/>
      <c r="G436" s="35"/>
      <c r="H436" s="35"/>
    </row>
    <row r="437" spans="2:8" s="70" customFormat="1">
      <c r="B437" s="74"/>
      <c r="C437" s="65"/>
      <c r="D437" s="65"/>
      <c r="E437" s="71"/>
      <c r="F437" s="73"/>
      <c r="G437" s="35"/>
      <c r="H437" s="35"/>
    </row>
    <row r="438" spans="2:8" s="70" customFormat="1">
      <c r="B438" s="74"/>
      <c r="C438" s="65"/>
      <c r="D438" s="65"/>
      <c r="E438" s="71"/>
      <c r="F438" s="73"/>
      <c r="G438" s="35"/>
      <c r="H438" s="35"/>
    </row>
    <row r="439" spans="2:8" s="70" customFormat="1">
      <c r="B439" s="74"/>
      <c r="C439" s="65"/>
      <c r="D439" s="65"/>
      <c r="E439" s="71"/>
      <c r="F439" s="73"/>
      <c r="G439" s="35"/>
      <c r="H439" s="35"/>
    </row>
    <row r="440" spans="2:8" s="70" customFormat="1">
      <c r="B440" s="74"/>
      <c r="C440" s="65"/>
      <c r="D440" s="65"/>
      <c r="E440" s="71"/>
      <c r="F440" s="73"/>
      <c r="G440" s="35"/>
      <c r="H440" s="35"/>
    </row>
    <row r="441" spans="2:8" s="70" customFormat="1">
      <c r="B441" s="74"/>
      <c r="C441" s="65"/>
      <c r="D441" s="65"/>
      <c r="E441" s="71"/>
      <c r="F441" s="73"/>
      <c r="G441" s="35"/>
      <c r="H441" s="35"/>
    </row>
    <row r="442" spans="2:8" s="70" customFormat="1">
      <c r="B442" s="74"/>
      <c r="C442" s="65"/>
      <c r="D442" s="65"/>
      <c r="E442" s="71"/>
      <c r="F442" s="73"/>
      <c r="G442" s="35"/>
      <c r="H442" s="35"/>
    </row>
    <row r="443" spans="2:8" s="70" customFormat="1">
      <c r="B443" s="74"/>
      <c r="C443" s="65"/>
      <c r="D443" s="65"/>
      <c r="E443" s="71"/>
      <c r="F443" s="73"/>
      <c r="G443" s="35"/>
      <c r="H443" s="35"/>
    </row>
    <row r="444" spans="2:8" s="70" customFormat="1">
      <c r="B444" s="74"/>
      <c r="C444" s="65"/>
      <c r="D444" s="65"/>
      <c r="E444" s="71"/>
      <c r="F444" s="73"/>
      <c r="G444" s="35"/>
      <c r="H444" s="35"/>
    </row>
    <row r="445" spans="2:8" s="70" customFormat="1">
      <c r="B445" s="74"/>
      <c r="C445" s="65"/>
      <c r="D445" s="65"/>
      <c r="E445" s="71"/>
      <c r="F445" s="73"/>
      <c r="G445" s="35"/>
      <c r="H445" s="35"/>
    </row>
    <row r="446" spans="2:8" s="70" customFormat="1">
      <c r="B446" s="74"/>
      <c r="C446" s="65"/>
      <c r="D446" s="65"/>
      <c r="E446" s="71"/>
      <c r="F446" s="73"/>
      <c r="G446" s="35"/>
      <c r="H446" s="35"/>
    </row>
    <row r="447" spans="2:8" s="70" customFormat="1">
      <c r="B447" s="74"/>
      <c r="C447" s="65"/>
      <c r="D447" s="65"/>
      <c r="E447" s="71"/>
      <c r="F447" s="73"/>
      <c r="G447" s="35"/>
      <c r="H447" s="35"/>
    </row>
    <row r="448" spans="2:8" s="70" customFormat="1">
      <c r="B448" s="74"/>
      <c r="C448" s="65"/>
      <c r="D448" s="65"/>
      <c r="E448" s="71"/>
      <c r="F448" s="73"/>
      <c r="G448" s="35"/>
      <c r="H448" s="35"/>
    </row>
    <row r="449" spans="2:8" s="70" customFormat="1">
      <c r="B449" s="74"/>
      <c r="C449" s="65"/>
      <c r="D449" s="65"/>
      <c r="E449" s="71"/>
      <c r="F449" s="73"/>
      <c r="G449" s="35"/>
      <c r="H449" s="35"/>
    </row>
    <row r="450" spans="2:8" s="70" customFormat="1">
      <c r="B450" s="74"/>
      <c r="C450" s="65"/>
      <c r="D450" s="65"/>
      <c r="E450" s="71"/>
      <c r="F450" s="73"/>
      <c r="G450" s="35"/>
      <c r="H450" s="35"/>
    </row>
    <row r="451" spans="2:8" s="70" customFormat="1">
      <c r="B451" s="74"/>
      <c r="C451" s="65"/>
      <c r="D451" s="65"/>
      <c r="E451" s="71"/>
      <c r="F451" s="73"/>
      <c r="G451" s="35"/>
      <c r="H451" s="35"/>
    </row>
    <row r="452" spans="2:8" s="70" customFormat="1">
      <c r="B452" s="74"/>
      <c r="C452" s="65"/>
      <c r="D452" s="65"/>
      <c r="E452" s="71"/>
      <c r="F452" s="73"/>
      <c r="G452" s="35"/>
      <c r="H452" s="35"/>
    </row>
    <row r="453" spans="2:8" s="70" customFormat="1">
      <c r="B453" s="74"/>
      <c r="C453" s="65"/>
      <c r="D453" s="65"/>
      <c r="E453" s="71"/>
      <c r="F453" s="73"/>
      <c r="G453" s="35"/>
      <c r="H453" s="35"/>
    </row>
    <row r="454" spans="2:8" s="70" customFormat="1">
      <c r="B454" s="74"/>
      <c r="C454" s="65"/>
      <c r="D454" s="65"/>
      <c r="E454" s="71"/>
      <c r="F454" s="73"/>
      <c r="G454" s="35"/>
      <c r="H454" s="35"/>
    </row>
    <row r="455" spans="2:8" s="70" customFormat="1">
      <c r="B455" s="74"/>
      <c r="C455" s="65"/>
      <c r="D455" s="65"/>
      <c r="E455" s="71"/>
      <c r="F455" s="73"/>
      <c r="G455" s="35"/>
      <c r="H455" s="35"/>
    </row>
    <row r="456" spans="2:8" s="70" customFormat="1">
      <c r="B456" s="74"/>
      <c r="C456" s="65"/>
      <c r="D456" s="65"/>
      <c r="E456" s="71"/>
      <c r="F456" s="73"/>
      <c r="G456" s="35"/>
      <c r="H456" s="35"/>
    </row>
    <row r="457" spans="2:8" s="70" customFormat="1">
      <c r="B457" s="74"/>
      <c r="C457" s="65"/>
      <c r="D457" s="65"/>
      <c r="E457" s="71"/>
      <c r="F457" s="73"/>
      <c r="G457" s="35"/>
      <c r="H457" s="35"/>
    </row>
    <row r="458" spans="2:8" s="70" customFormat="1">
      <c r="B458" s="74"/>
      <c r="C458" s="65"/>
      <c r="D458" s="65"/>
      <c r="E458" s="71"/>
      <c r="F458" s="73"/>
      <c r="G458" s="35"/>
      <c r="H458" s="35"/>
    </row>
    <row r="459" spans="2:8" s="70" customFormat="1">
      <c r="B459" s="74"/>
      <c r="C459" s="65"/>
      <c r="D459" s="65"/>
      <c r="E459" s="71"/>
      <c r="F459" s="73"/>
      <c r="G459" s="35"/>
      <c r="H459" s="35"/>
    </row>
    <row r="460" spans="2:8" s="70" customFormat="1">
      <c r="B460" s="74"/>
      <c r="C460" s="65"/>
      <c r="D460" s="65"/>
      <c r="E460" s="71"/>
      <c r="F460" s="73"/>
      <c r="G460" s="35"/>
      <c r="H460" s="35"/>
    </row>
    <row r="461" spans="2:8" s="70" customFormat="1">
      <c r="B461" s="74"/>
      <c r="C461" s="65"/>
      <c r="D461" s="65"/>
      <c r="E461" s="71"/>
      <c r="F461" s="73"/>
      <c r="G461" s="35"/>
      <c r="H461" s="35"/>
    </row>
    <row r="462" spans="2:8" s="70" customFormat="1">
      <c r="B462" s="74"/>
      <c r="C462" s="65"/>
      <c r="D462" s="65"/>
      <c r="E462" s="71"/>
      <c r="F462" s="73"/>
      <c r="G462" s="35"/>
      <c r="H462" s="35"/>
    </row>
    <row r="463" spans="2:8" s="70" customFormat="1">
      <c r="B463" s="74"/>
      <c r="C463" s="65"/>
      <c r="D463" s="65"/>
      <c r="E463" s="71"/>
      <c r="F463" s="73"/>
      <c r="G463" s="35"/>
      <c r="H463" s="35"/>
    </row>
    <row r="464" spans="2:8" s="70" customFormat="1">
      <c r="B464" s="74"/>
      <c r="C464" s="65"/>
      <c r="D464" s="65"/>
      <c r="E464" s="71"/>
      <c r="F464" s="73"/>
      <c r="G464" s="35"/>
      <c r="H464" s="35"/>
    </row>
    <row r="465" spans="2:8" s="70" customFormat="1">
      <c r="B465" s="74"/>
      <c r="C465" s="65"/>
      <c r="D465" s="65"/>
      <c r="E465" s="71"/>
      <c r="F465" s="73"/>
      <c r="G465" s="35"/>
      <c r="H465" s="35"/>
    </row>
    <row r="466" spans="2:8" s="70" customFormat="1">
      <c r="B466" s="74"/>
      <c r="C466" s="65"/>
      <c r="D466" s="65"/>
      <c r="E466" s="71"/>
      <c r="F466" s="73"/>
      <c r="G466" s="35"/>
      <c r="H466" s="35"/>
    </row>
    <row r="467" spans="2:8" s="70" customFormat="1">
      <c r="B467" s="74"/>
      <c r="C467" s="65"/>
      <c r="D467" s="65"/>
      <c r="E467" s="71"/>
      <c r="F467" s="73"/>
      <c r="G467" s="35"/>
      <c r="H467" s="35"/>
    </row>
    <row r="468" spans="2:8" s="70" customFormat="1">
      <c r="B468" s="74"/>
      <c r="C468" s="65"/>
      <c r="D468" s="65"/>
      <c r="E468" s="71"/>
      <c r="F468" s="73"/>
      <c r="G468" s="35"/>
      <c r="H468" s="35"/>
    </row>
    <row r="469" spans="2:8" s="70" customFormat="1">
      <c r="B469" s="74"/>
      <c r="C469" s="65"/>
      <c r="D469" s="65"/>
      <c r="E469" s="71"/>
      <c r="F469" s="73"/>
      <c r="G469" s="35"/>
      <c r="H469" s="35"/>
    </row>
    <row r="470" spans="2:8" s="70" customFormat="1">
      <c r="B470" s="74"/>
      <c r="C470" s="65"/>
      <c r="D470" s="65"/>
      <c r="E470" s="71"/>
      <c r="F470" s="73"/>
      <c r="G470" s="35"/>
      <c r="H470" s="35"/>
    </row>
    <row r="471" spans="2:8" s="70" customFormat="1">
      <c r="B471" s="74"/>
      <c r="C471" s="65"/>
      <c r="D471" s="65"/>
      <c r="E471" s="71"/>
      <c r="F471" s="73"/>
      <c r="G471" s="35"/>
      <c r="H471" s="35"/>
    </row>
    <row r="472" spans="2:8" s="70" customFormat="1">
      <c r="B472" s="74"/>
      <c r="C472" s="65"/>
      <c r="D472" s="65"/>
      <c r="E472" s="71"/>
      <c r="F472" s="73"/>
      <c r="G472" s="35"/>
      <c r="H472" s="35"/>
    </row>
    <row r="473" spans="2:8" s="70" customFormat="1">
      <c r="B473" s="74"/>
      <c r="C473" s="65"/>
      <c r="D473" s="65"/>
      <c r="E473" s="71"/>
      <c r="F473" s="73"/>
      <c r="G473" s="35"/>
      <c r="H473" s="35"/>
    </row>
    <row r="474" spans="2:8" s="70" customFormat="1">
      <c r="B474" s="74"/>
      <c r="C474" s="65"/>
      <c r="D474" s="65"/>
      <c r="E474" s="71"/>
      <c r="F474" s="73"/>
      <c r="G474" s="35"/>
      <c r="H474" s="35"/>
    </row>
    <row r="475" spans="2:8" s="70" customFormat="1">
      <c r="B475" s="74"/>
      <c r="C475" s="65"/>
      <c r="D475" s="65"/>
      <c r="E475" s="71"/>
      <c r="F475" s="73"/>
      <c r="G475" s="35"/>
      <c r="H475" s="35"/>
    </row>
    <row r="476" spans="2:8" s="70" customFormat="1">
      <c r="B476" s="74"/>
      <c r="C476" s="65"/>
      <c r="D476" s="65"/>
      <c r="E476" s="71"/>
      <c r="F476" s="73"/>
      <c r="G476" s="35"/>
      <c r="H476" s="35"/>
    </row>
    <row r="477" spans="2:8" s="70" customFormat="1">
      <c r="B477" s="74"/>
      <c r="C477" s="65"/>
      <c r="D477" s="65"/>
      <c r="E477" s="71"/>
      <c r="F477" s="73"/>
      <c r="G477" s="35"/>
      <c r="H477" s="35"/>
    </row>
    <row r="478" spans="2:8" s="70" customFormat="1">
      <c r="B478" s="74"/>
      <c r="C478" s="65"/>
      <c r="D478" s="65"/>
      <c r="E478" s="71"/>
      <c r="F478" s="73"/>
      <c r="G478" s="35"/>
      <c r="H478" s="35"/>
    </row>
    <row r="479" spans="2:8" s="70" customFormat="1">
      <c r="B479" s="74"/>
      <c r="C479" s="65"/>
      <c r="D479" s="65"/>
      <c r="E479" s="71"/>
      <c r="F479" s="73"/>
      <c r="G479" s="35"/>
      <c r="H479" s="35"/>
    </row>
    <row r="480" spans="2:8" s="70" customFormat="1">
      <c r="B480" s="74"/>
      <c r="C480" s="65"/>
      <c r="D480" s="65"/>
      <c r="E480" s="71"/>
      <c r="F480" s="73"/>
      <c r="G480" s="35"/>
      <c r="H480" s="35"/>
    </row>
    <row r="481" spans="2:8" s="70" customFormat="1">
      <c r="B481" s="74"/>
      <c r="C481" s="65"/>
      <c r="D481" s="65"/>
      <c r="E481" s="71"/>
      <c r="F481" s="73"/>
      <c r="G481" s="35"/>
      <c r="H481" s="35"/>
    </row>
    <row r="482" spans="2:8" s="70" customFormat="1">
      <c r="B482" s="74"/>
      <c r="C482" s="65"/>
      <c r="D482" s="65"/>
      <c r="E482" s="71"/>
      <c r="F482" s="73"/>
      <c r="G482" s="35"/>
      <c r="H482" s="35"/>
    </row>
    <row r="483" spans="2:8" s="70" customFormat="1">
      <c r="B483" s="74"/>
      <c r="C483" s="65"/>
      <c r="D483" s="65"/>
      <c r="E483" s="71"/>
      <c r="F483" s="73"/>
      <c r="G483" s="35"/>
      <c r="H483" s="35"/>
    </row>
    <row r="484" spans="2:8" s="70" customFormat="1">
      <c r="B484" s="74"/>
      <c r="C484" s="65"/>
      <c r="D484" s="65"/>
      <c r="E484" s="71"/>
      <c r="F484" s="73"/>
      <c r="G484" s="35"/>
      <c r="H484" s="35"/>
    </row>
    <row r="485" spans="2:8" s="70" customFormat="1">
      <c r="B485" s="74"/>
      <c r="C485" s="65"/>
      <c r="D485" s="65"/>
      <c r="E485" s="71"/>
      <c r="F485" s="73"/>
      <c r="G485" s="35"/>
      <c r="H485" s="35"/>
    </row>
    <row r="486" spans="2:8" s="70" customFormat="1">
      <c r="B486" s="74"/>
      <c r="C486" s="65"/>
      <c r="D486" s="65"/>
      <c r="E486" s="71"/>
      <c r="F486" s="73"/>
      <c r="G486" s="35"/>
      <c r="H486" s="35"/>
    </row>
    <row r="487" spans="2:8" s="70" customFormat="1">
      <c r="B487" s="74"/>
      <c r="C487" s="65"/>
      <c r="D487" s="65"/>
      <c r="E487" s="71"/>
      <c r="F487" s="73"/>
      <c r="G487" s="35"/>
      <c r="H487" s="35"/>
    </row>
    <row r="488" spans="2:8" s="70" customFormat="1">
      <c r="B488" s="74"/>
      <c r="C488" s="65"/>
      <c r="D488" s="65"/>
      <c r="E488" s="71"/>
      <c r="F488" s="73"/>
      <c r="G488" s="35"/>
      <c r="H488" s="35"/>
    </row>
    <row r="489" spans="2:8" s="70" customFormat="1">
      <c r="B489" s="74"/>
      <c r="C489" s="65"/>
      <c r="D489" s="65"/>
      <c r="E489" s="71"/>
      <c r="F489" s="73"/>
      <c r="G489" s="35"/>
      <c r="H489" s="35"/>
    </row>
    <row r="490" spans="2:8" s="70" customFormat="1">
      <c r="B490" s="74"/>
      <c r="C490" s="65"/>
      <c r="D490" s="65"/>
      <c r="E490" s="71"/>
      <c r="F490" s="73"/>
      <c r="G490" s="35"/>
      <c r="H490" s="35"/>
    </row>
    <row r="491" spans="2:8" s="70" customFormat="1">
      <c r="B491" s="74"/>
      <c r="C491" s="65"/>
      <c r="D491" s="65"/>
      <c r="E491" s="71"/>
      <c r="F491" s="73"/>
      <c r="G491" s="35"/>
      <c r="H491" s="35"/>
    </row>
    <row r="492" spans="2:8" s="70" customFormat="1">
      <c r="B492" s="74"/>
      <c r="C492" s="65"/>
      <c r="D492" s="65"/>
      <c r="E492" s="71"/>
      <c r="F492" s="73"/>
      <c r="G492" s="35"/>
      <c r="H492" s="35"/>
    </row>
    <row r="493" spans="2:8" s="70" customFormat="1">
      <c r="B493" s="74"/>
      <c r="C493" s="65"/>
      <c r="D493" s="65"/>
      <c r="E493" s="71"/>
      <c r="F493" s="73"/>
      <c r="G493" s="35"/>
      <c r="H493" s="35"/>
    </row>
    <row r="494" spans="2:8" s="70" customFormat="1">
      <c r="B494" s="74"/>
      <c r="C494" s="65"/>
      <c r="D494" s="65"/>
      <c r="E494" s="71"/>
      <c r="F494" s="73"/>
      <c r="G494" s="35"/>
      <c r="H494" s="35"/>
    </row>
    <row r="495" spans="2:8" s="70" customFormat="1">
      <c r="B495" s="74"/>
      <c r="C495" s="65"/>
      <c r="D495" s="65"/>
      <c r="E495" s="71"/>
      <c r="F495" s="73"/>
      <c r="G495" s="35"/>
      <c r="H495" s="35"/>
    </row>
    <row r="496" spans="2:8" s="70" customFormat="1">
      <c r="B496" s="74"/>
      <c r="C496" s="65"/>
      <c r="D496" s="65"/>
      <c r="E496" s="71"/>
      <c r="F496" s="73"/>
      <c r="G496" s="35"/>
      <c r="H496" s="35"/>
    </row>
    <row r="497" spans="2:8" s="70" customFormat="1">
      <c r="B497" s="74"/>
      <c r="C497" s="65"/>
      <c r="D497" s="65"/>
      <c r="E497" s="71"/>
      <c r="F497" s="73"/>
      <c r="G497" s="35"/>
      <c r="H497" s="35"/>
    </row>
    <row r="498" spans="2:8" s="70" customFormat="1">
      <c r="B498" s="74"/>
      <c r="C498" s="65"/>
      <c r="D498" s="65"/>
      <c r="E498" s="71"/>
      <c r="F498" s="73"/>
      <c r="G498" s="35"/>
      <c r="H498" s="35"/>
    </row>
    <row r="499" spans="2:8" s="70" customFormat="1">
      <c r="B499" s="74"/>
      <c r="C499" s="65"/>
      <c r="D499" s="65"/>
      <c r="E499" s="71"/>
      <c r="F499" s="73"/>
      <c r="G499" s="35"/>
      <c r="H499" s="35"/>
    </row>
    <row r="500" spans="2:8" s="70" customFormat="1">
      <c r="B500" s="74"/>
      <c r="C500" s="65"/>
      <c r="D500" s="65"/>
      <c r="E500" s="71"/>
      <c r="F500" s="73"/>
      <c r="G500" s="35"/>
      <c r="H500" s="35"/>
    </row>
    <row r="501" spans="2:8" s="70" customFormat="1">
      <c r="B501" s="74"/>
      <c r="C501" s="65"/>
      <c r="D501" s="65"/>
      <c r="E501" s="71"/>
      <c r="F501" s="73"/>
      <c r="G501" s="35"/>
      <c r="H501" s="35"/>
    </row>
    <row r="502" spans="2:8" s="70" customFormat="1">
      <c r="B502" s="74"/>
      <c r="C502" s="65"/>
      <c r="D502" s="65"/>
      <c r="E502" s="71"/>
      <c r="F502" s="73"/>
      <c r="G502" s="35"/>
      <c r="H502" s="35"/>
    </row>
    <row r="503" spans="2:8" s="70" customFormat="1">
      <c r="B503" s="74"/>
      <c r="C503" s="65"/>
      <c r="D503" s="65"/>
      <c r="E503" s="71"/>
      <c r="F503" s="73"/>
      <c r="G503" s="35"/>
      <c r="H503" s="35"/>
    </row>
    <row r="504" spans="2:8" s="70" customFormat="1">
      <c r="B504" s="74"/>
      <c r="C504" s="65"/>
      <c r="D504" s="65"/>
      <c r="E504" s="71"/>
      <c r="F504" s="73"/>
      <c r="G504" s="35"/>
      <c r="H504" s="35"/>
    </row>
    <row r="505" spans="2:8" s="70" customFormat="1">
      <c r="B505" s="74"/>
      <c r="C505" s="65"/>
      <c r="D505" s="65"/>
      <c r="E505" s="71"/>
      <c r="F505" s="73"/>
      <c r="G505" s="35"/>
      <c r="H505" s="35"/>
    </row>
    <row r="506" spans="2:8" s="70" customFormat="1">
      <c r="B506" s="74"/>
      <c r="C506" s="65"/>
      <c r="D506" s="65"/>
      <c r="E506" s="71"/>
      <c r="F506" s="73"/>
      <c r="G506" s="35"/>
      <c r="H506" s="35"/>
    </row>
  </sheetData>
  <mergeCells count="4">
    <mergeCell ref="B8:D8"/>
    <mergeCell ref="B9:D9"/>
    <mergeCell ref="B11:E11"/>
    <mergeCell ref="B13:D13"/>
  </mergeCells>
  <pageMargins left="0.74803149606299213" right="0.39370078740157483" top="0.86614173228346458" bottom="0.9055118110236221" header="0.39370078740157483" footer="0.55118110236220474"/>
  <pageSetup paperSize="9" orientation="portrait" useFirstPageNumber="1" r:id="rId1"/>
  <headerFooter alignWithMargins="0">
    <oddHeader>&amp;L&amp;"Times New Roman,Krepko"&amp;UPopis del_elektro inštalacije&amp;R&amp;9&amp;P</oddHeader>
    <oddFooter xml:space="preserve">&amp;C___________________________________________________________________________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E703-BD36-45C9-A1B7-DAC482D79E00}">
  <sheetPr>
    <tabColor rgb="FFFFC000"/>
  </sheetPr>
  <dimension ref="A1:G129"/>
  <sheetViews>
    <sheetView view="pageBreakPreview" topLeftCell="A8" zoomScaleNormal="100" zoomScaleSheetLayoutView="100" workbookViewId="0">
      <selection activeCell="H31" sqref="H31"/>
    </sheetView>
  </sheetViews>
  <sheetFormatPr defaultColWidth="10" defaultRowHeight="14.4"/>
  <cols>
    <col min="1" max="1" width="5.21875" style="591" customWidth="1"/>
    <col min="2" max="2" width="53.6640625" style="602" customWidth="1"/>
    <col min="3" max="3" width="4.6640625" style="616" customWidth="1"/>
    <col min="4" max="4" width="4.33203125" style="616" customWidth="1"/>
    <col min="5" max="5" width="10.44140625" style="564" customWidth="1"/>
    <col min="6" max="6" width="11.88671875" style="568" customWidth="1"/>
    <col min="7" max="7" width="20.33203125" style="558" customWidth="1"/>
    <col min="8" max="8" width="17.109375" style="559" customWidth="1"/>
    <col min="9" max="256" width="10" style="559"/>
    <col min="257" max="257" width="8" style="559" customWidth="1"/>
    <col min="258" max="258" width="53.6640625" style="559" customWidth="1"/>
    <col min="259" max="259" width="4.6640625" style="559" customWidth="1"/>
    <col min="260" max="260" width="6.33203125" style="559" customWidth="1"/>
    <col min="261" max="261" width="10.33203125" style="559" customWidth="1"/>
    <col min="262" max="262" width="11.88671875" style="559" customWidth="1"/>
    <col min="263" max="263" width="20.33203125" style="559" customWidth="1"/>
    <col min="264" max="264" width="17.109375" style="559" customWidth="1"/>
    <col min="265" max="512" width="10" style="559"/>
    <col min="513" max="513" width="8" style="559" customWidth="1"/>
    <col min="514" max="514" width="53.6640625" style="559" customWidth="1"/>
    <col min="515" max="515" width="4.6640625" style="559" customWidth="1"/>
    <col min="516" max="516" width="6.33203125" style="559" customWidth="1"/>
    <col min="517" max="517" width="10.33203125" style="559" customWidth="1"/>
    <col min="518" max="518" width="11.88671875" style="559" customWidth="1"/>
    <col min="519" max="519" width="20.33203125" style="559" customWidth="1"/>
    <col min="520" max="520" width="17.109375" style="559" customWidth="1"/>
    <col min="521" max="768" width="10" style="559"/>
    <col min="769" max="769" width="8" style="559" customWidth="1"/>
    <col min="770" max="770" width="53.6640625" style="559" customWidth="1"/>
    <col min="771" max="771" width="4.6640625" style="559" customWidth="1"/>
    <col min="772" max="772" width="6.33203125" style="559" customWidth="1"/>
    <col min="773" max="773" width="10.33203125" style="559" customWidth="1"/>
    <col min="774" max="774" width="11.88671875" style="559" customWidth="1"/>
    <col min="775" max="775" width="20.33203125" style="559" customWidth="1"/>
    <col min="776" max="776" width="17.109375" style="559" customWidth="1"/>
    <col min="777" max="1024" width="10" style="559"/>
    <col min="1025" max="1025" width="8" style="559" customWidth="1"/>
    <col min="1026" max="1026" width="53.6640625" style="559" customWidth="1"/>
    <col min="1027" max="1027" width="4.6640625" style="559" customWidth="1"/>
    <col min="1028" max="1028" width="6.33203125" style="559" customWidth="1"/>
    <col min="1029" max="1029" width="10.33203125" style="559" customWidth="1"/>
    <col min="1030" max="1030" width="11.88671875" style="559" customWidth="1"/>
    <col min="1031" max="1031" width="20.33203125" style="559" customWidth="1"/>
    <col min="1032" max="1032" width="17.109375" style="559" customWidth="1"/>
    <col min="1033" max="1280" width="10" style="559"/>
    <col min="1281" max="1281" width="8" style="559" customWidth="1"/>
    <col min="1282" max="1282" width="53.6640625" style="559" customWidth="1"/>
    <col min="1283" max="1283" width="4.6640625" style="559" customWidth="1"/>
    <col min="1284" max="1284" width="6.33203125" style="559" customWidth="1"/>
    <col min="1285" max="1285" width="10.33203125" style="559" customWidth="1"/>
    <col min="1286" max="1286" width="11.88671875" style="559" customWidth="1"/>
    <col min="1287" max="1287" width="20.33203125" style="559" customWidth="1"/>
    <col min="1288" max="1288" width="17.109375" style="559" customWidth="1"/>
    <col min="1289" max="1536" width="10" style="559"/>
    <col min="1537" max="1537" width="8" style="559" customWidth="1"/>
    <col min="1538" max="1538" width="53.6640625" style="559" customWidth="1"/>
    <col min="1539" max="1539" width="4.6640625" style="559" customWidth="1"/>
    <col min="1540" max="1540" width="6.33203125" style="559" customWidth="1"/>
    <col min="1541" max="1541" width="10.33203125" style="559" customWidth="1"/>
    <col min="1542" max="1542" width="11.88671875" style="559" customWidth="1"/>
    <col min="1543" max="1543" width="20.33203125" style="559" customWidth="1"/>
    <col min="1544" max="1544" width="17.109375" style="559" customWidth="1"/>
    <col min="1545" max="1792" width="10" style="559"/>
    <col min="1793" max="1793" width="8" style="559" customWidth="1"/>
    <col min="1794" max="1794" width="53.6640625" style="559" customWidth="1"/>
    <col min="1795" max="1795" width="4.6640625" style="559" customWidth="1"/>
    <col min="1796" max="1796" width="6.33203125" style="559" customWidth="1"/>
    <col min="1797" max="1797" width="10.33203125" style="559" customWidth="1"/>
    <col min="1798" max="1798" width="11.88671875" style="559" customWidth="1"/>
    <col min="1799" max="1799" width="20.33203125" style="559" customWidth="1"/>
    <col min="1800" max="1800" width="17.109375" style="559" customWidth="1"/>
    <col min="1801" max="2048" width="10" style="559"/>
    <col min="2049" max="2049" width="8" style="559" customWidth="1"/>
    <col min="2050" max="2050" width="53.6640625" style="559" customWidth="1"/>
    <col min="2051" max="2051" width="4.6640625" style="559" customWidth="1"/>
    <col min="2052" max="2052" width="6.33203125" style="559" customWidth="1"/>
    <col min="2053" max="2053" width="10.33203125" style="559" customWidth="1"/>
    <col min="2054" max="2054" width="11.88671875" style="559" customWidth="1"/>
    <col min="2055" max="2055" width="20.33203125" style="559" customWidth="1"/>
    <col min="2056" max="2056" width="17.109375" style="559" customWidth="1"/>
    <col min="2057" max="2304" width="10" style="559"/>
    <col min="2305" max="2305" width="8" style="559" customWidth="1"/>
    <col min="2306" max="2306" width="53.6640625" style="559" customWidth="1"/>
    <col min="2307" max="2307" width="4.6640625" style="559" customWidth="1"/>
    <col min="2308" max="2308" width="6.33203125" style="559" customWidth="1"/>
    <col min="2309" max="2309" width="10.33203125" style="559" customWidth="1"/>
    <col min="2310" max="2310" width="11.88671875" style="559" customWidth="1"/>
    <col min="2311" max="2311" width="20.33203125" style="559" customWidth="1"/>
    <col min="2312" max="2312" width="17.109375" style="559" customWidth="1"/>
    <col min="2313" max="2560" width="10" style="559"/>
    <col min="2561" max="2561" width="8" style="559" customWidth="1"/>
    <col min="2562" max="2562" width="53.6640625" style="559" customWidth="1"/>
    <col min="2563" max="2563" width="4.6640625" style="559" customWidth="1"/>
    <col min="2564" max="2564" width="6.33203125" style="559" customWidth="1"/>
    <col min="2565" max="2565" width="10.33203125" style="559" customWidth="1"/>
    <col min="2566" max="2566" width="11.88671875" style="559" customWidth="1"/>
    <col min="2567" max="2567" width="20.33203125" style="559" customWidth="1"/>
    <col min="2568" max="2568" width="17.109375" style="559" customWidth="1"/>
    <col min="2569" max="2816" width="10" style="559"/>
    <col min="2817" max="2817" width="8" style="559" customWidth="1"/>
    <col min="2818" max="2818" width="53.6640625" style="559" customWidth="1"/>
    <col min="2819" max="2819" width="4.6640625" style="559" customWidth="1"/>
    <col min="2820" max="2820" width="6.33203125" style="559" customWidth="1"/>
    <col min="2821" max="2821" width="10.33203125" style="559" customWidth="1"/>
    <col min="2822" max="2822" width="11.88671875" style="559" customWidth="1"/>
    <col min="2823" max="2823" width="20.33203125" style="559" customWidth="1"/>
    <col min="2824" max="2824" width="17.109375" style="559" customWidth="1"/>
    <col min="2825" max="3072" width="10" style="559"/>
    <col min="3073" max="3073" width="8" style="559" customWidth="1"/>
    <col min="3074" max="3074" width="53.6640625" style="559" customWidth="1"/>
    <col min="3075" max="3075" width="4.6640625" style="559" customWidth="1"/>
    <col min="3076" max="3076" width="6.33203125" style="559" customWidth="1"/>
    <col min="3077" max="3077" width="10.33203125" style="559" customWidth="1"/>
    <col min="3078" max="3078" width="11.88671875" style="559" customWidth="1"/>
    <col min="3079" max="3079" width="20.33203125" style="559" customWidth="1"/>
    <col min="3080" max="3080" width="17.109375" style="559" customWidth="1"/>
    <col min="3081" max="3328" width="10" style="559"/>
    <col min="3329" max="3329" width="8" style="559" customWidth="1"/>
    <col min="3330" max="3330" width="53.6640625" style="559" customWidth="1"/>
    <col min="3331" max="3331" width="4.6640625" style="559" customWidth="1"/>
    <col min="3332" max="3332" width="6.33203125" style="559" customWidth="1"/>
    <col min="3333" max="3333" width="10.33203125" style="559" customWidth="1"/>
    <col min="3334" max="3334" width="11.88671875" style="559" customWidth="1"/>
    <col min="3335" max="3335" width="20.33203125" style="559" customWidth="1"/>
    <col min="3336" max="3336" width="17.109375" style="559" customWidth="1"/>
    <col min="3337" max="3584" width="10" style="559"/>
    <col min="3585" max="3585" width="8" style="559" customWidth="1"/>
    <col min="3586" max="3586" width="53.6640625" style="559" customWidth="1"/>
    <col min="3587" max="3587" width="4.6640625" style="559" customWidth="1"/>
    <col min="3588" max="3588" width="6.33203125" style="559" customWidth="1"/>
    <col min="3589" max="3589" width="10.33203125" style="559" customWidth="1"/>
    <col min="3590" max="3590" width="11.88671875" style="559" customWidth="1"/>
    <col min="3591" max="3591" width="20.33203125" style="559" customWidth="1"/>
    <col min="3592" max="3592" width="17.109375" style="559" customWidth="1"/>
    <col min="3593" max="3840" width="10" style="559"/>
    <col min="3841" max="3841" width="8" style="559" customWidth="1"/>
    <col min="3842" max="3842" width="53.6640625" style="559" customWidth="1"/>
    <col min="3843" max="3843" width="4.6640625" style="559" customWidth="1"/>
    <col min="3844" max="3844" width="6.33203125" style="559" customWidth="1"/>
    <col min="3845" max="3845" width="10.33203125" style="559" customWidth="1"/>
    <col min="3846" max="3846" width="11.88671875" style="559" customWidth="1"/>
    <col min="3847" max="3847" width="20.33203125" style="559" customWidth="1"/>
    <col min="3848" max="3848" width="17.109375" style="559" customWidth="1"/>
    <col min="3849" max="4096" width="10" style="559"/>
    <col min="4097" max="4097" width="8" style="559" customWidth="1"/>
    <col min="4098" max="4098" width="53.6640625" style="559" customWidth="1"/>
    <col min="4099" max="4099" width="4.6640625" style="559" customWidth="1"/>
    <col min="4100" max="4100" width="6.33203125" style="559" customWidth="1"/>
    <col min="4101" max="4101" width="10.33203125" style="559" customWidth="1"/>
    <col min="4102" max="4102" width="11.88671875" style="559" customWidth="1"/>
    <col min="4103" max="4103" width="20.33203125" style="559" customWidth="1"/>
    <col min="4104" max="4104" width="17.109375" style="559" customWidth="1"/>
    <col min="4105" max="4352" width="10" style="559"/>
    <col min="4353" max="4353" width="8" style="559" customWidth="1"/>
    <col min="4354" max="4354" width="53.6640625" style="559" customWidth="1"/>
    <col min="4355" max="4355" width="4.6640625" style="559" customWidth="1"/>
    <col min="4356" max="4356" width="6.33203125" style="559" customWidth="1"/>
    <col min="4357" max="4357" width="10.33203125" style="559" customWidth="1"/>
    <col min="4358" max="4358" width="11.88671875" style="559" customWidth="1"/>
    <col min="4359" max="4359" width="20.33203125" style="559" customWidth="1"/>
    <col min="4360" max="4360" width="17.109375" style="559" customWidth="1"/>
    <col min="4361" max="4608" width="10" style="559"/>
    <col min="4609" max="4609" width="8" style="559" customWidth="1"/>
    <col min="4610" max="4610" width="53.6640625" style="559" customWidth="1"/>
    <col min="4611" max="4611" width="4.6640625" style="559" customWidth="1"/>
    <col min="4612" max="4612" width="6.33203125" style="559" customWidth="1"/>
    <col min="4613" max="4613" width="10.33203125" style="559" customWidth="1"/>
    <col min="4614" max="4614" width="11.88671875" style="559" customWidth="1"/>
    <col min="4615" max="4615" width="20.33203125" style="559" customWidth="1"/>
    <col min="4616" max="4616" width="17.109375" style="559" customWidth="1"/>
    <col min="4617" max="4864" width="10" style="559"/>
    <col min="4865" max="4865" width="8" style="559" customWidth="1"/>
    <col min="4866" max="4866" width="53.6640625" style="559" customWidth="1"/>
    <col min="4867" max="4867" width="4.6640625" style="559" customWidth="1"/>
    <col min="4868" max="4868" width="6.33203125" style="559" customWidth="1"/>
    <col min="4869" max="4869" width="10.33203125" style="559" customWidth="1"/>
    <col min="4870" max="4870" width="11.88671875" style="559" customWidth="1"/>
    <col min="4871" max="4871" width="20.33203125" style="559" customWidth="1"/>
    <col min="4872" max="4872" width="17.109375" style="559" customWidth="1"/>
    <col min="4873" max="5120" width="10" style="559"/>
    <col min="5121" max="5121" width="8" style="559" customWidth="1"/>
    <col min="5122" max="5122" width="53.6640625" style="559" customWidth="1"/>
    <col min="5123" max="5123" width="4.6640625" style="559" customWidth="1"/>
    <col min="5124" max="5124" width="6.33203125" style="559" customWidth="1"/>
    <col min="5125" max="5125" width="10.33203125" style="559" customWidth="1"/>
    <col min="5126" max="5126" width="11.88671875" style="559" customWidth="1"/>
    <col min="5127" max="5127" width="20.33203125" style="559" customWidth="1"/>
    <col min="5128" max="5128" width="17.109375" style="559" customWidth="1"/>
    <col min="5129" max="5376" width="10" style="559"/>
    <col min="5377" max="5377" width="8" style="559" customWidth="1"/>
    <col min="5378" max="5378" width="53.6640625" style="559" customWidth="1"/>
    <col min="5379" max="5379" width="4.6640625" style="559" customWidth="1"/>
    <col min="5380" max="5380" width="6.33203125" style="559" customWidth="1"/>
    <col min="5381" max="5381" width="10.33203125" style="559" customWidth="1"/>
    <col min="5382" max="5382" width="11.88671875" style="559" customWidth="1"/>
    <col min="5383" max="5383" width="20.33203125" style="559" customWidth="1"/>
    <col min="5384" max="5384" width="17.109375" style="559" customWidth="1"/>
    <col min="5385" max="5632" width="10" style="559"/>
    <col min="5633" max="5633" width="8" style="559" customWidth="1"/>
    <col min="5634" max="5634" width="53.6640625" style="559" customWidth="1"/>
    <col min="5635" max="5635" width="4.6640625" style="559" customWidth="1"/>
    <col min="5636" max="5636" width="6.33203125" style="559" customWidth="1"/>
    <col min="5637" max="5637" width="10.33203125" style="559" customWidth="1"/>
    <col min="5638" max="5638" width="11.88671875" style="559" customWidth="1"/>
    <col min="5639" max="5639" width="20.33203125" style="559" customWidth="1"/>
    <col min="5640" max="5640" width="17.109375" style="559" customWidth="1"/>
    <col min="5641" max="5888" width="10" style="559"/>
    <col min="5889" max="5889" width="8" style="559" customWidth="1"/>
    <col min="5890" max="5890" width="53.6640625" style="559" customWidth="1"/>
    <col min="5891" max="5891" width="4.6640625" style="559" customWidth="1"/>
    <col min="5892" max="5892" width="6.33203125" style="559" customWidth="1"/>
    <col min="5893" max="5893" width="10.33203125" style="559" customWidth="1"/>
    <col min="5894" max="5894" width="11.88671875" style="559" customWidth="1"/>
    <col min="5895" max="5895" width="20.33203125" style="559" customWidth="1"/>
    <col min="5896" max="5896" width="17.109375" style="559" customWidth="1"/>
    <col min="5897" max="6144" width="10" style="559"/>
    <col min="6145" max="6145" width="8" style="559" customWidth="1"/>
    <col min="6146" max="6146" width="53.6640625" style="559" customWidth="1"/>
    <col min="6147" max="6147" width="4.6640625" style="559" customWidth="1"/>
    <col min="6148" max="6148" width="6.33203125" style="559" customWidth="1"/>
    <col min="6149" max="6149" width="10.33203125" style="559" customWidth="1"/>
    <col min="6150" max="6150" width="11.88671875" style="559" customWidth="1"/>
    <col min="6151" max="6151" width="20.33203125" style="559" customWidth="1"/>
    <col min="6152" max="6152" width="17.109375" style="559" customWidth="1"/>
    <col min="6153" max="6400" width="10" style="559"/>
    <col min="6401" max="6401" width="8" style="559" customWidth="1"/>
    <col min="6402" max="6402" width="53.6640625" style="559" customWidth="1"/>
    <col min="6403" max="6403" width="4.6640625" style="559" customWidth="1"/>
    <col min="6404" max="6404" width="6.33203125" style="559" customWidth="1"/>
    <col min="6405" max="6405" width="10.33203125" style="559" customWidth="1"/>
    <col min="6406" max="6406" width="11.88671875" style="559" customWidth="1"/>
    <col min="6407" max="6407" width="20.33203125" style="559" customWidth="1"/>
    <col min="6408" max="6408" width="17.109375" style="559" customWidth="1"/>
    <col min="6409" max="6656" width="10" style="559"/>
    <col min="6657" max="6657" width="8" style="559" customWidth="1"/>
    <col min="6658" max="6658" width="53.6640625" style="559" customWidth="1"/>
    <col min="6659" max="6659" width="4.6640625" style="559" customWidth="1"/>
    <col min="6660" max="6660" width="6.33203125" style="559" customWidth="1"/>
    <col min="6661" max="6661" width="10.33203125" style="559" customWidth="1"/>
    <col min="6662" max="6662" width="11.88671875" style="559" customWidth="1"/>
    <col min="6663" max="6663" width="20.33203125" style="559" customWidth="1"/>
    <col min="6664" max="6664" width="17.109375" style="559" customWidth="1"/>
    <col min="6665" max="6912" width="10" style="559"/>
    <col min="6913" max="6913" width="8" style="559" customWidth="1"/>
    <col min="6914" max="6914" width="53.6640625" style="559" customWidth="1"/>
    <col min="6915" max="6915" width="4.6640625" style="559" customWidth="1"/>
    <col min="6916" max="6916" width="6.33203125" style="559" customWidth="1"/>
    <col min="6917" max="6917" width="10.33203125" style="559" customWidth="1"/>
    <col min="6918" max="6918" width="11.88671875" style="559" customWidth="1"/>
    <col min="6919" max="6919" width="20.33203125" style="559" customWidth="1"/>
    <col min="6920" max="6920" width="17.109375" style="559" customWidth="1"/>
    <col min="6921" max="7168" width="10" style="559"/>
    <col min="7169" max="7169" width="8" style="559" customWidth="1"/>
    <col min="7170" max="7170" width="53.6640625" style="559" customWidth="1"/>
    <col min="7171" max="7171" width="4.6640625" style="559" customWidth="1"/>
    <col min="7172" max="7172" width="6.33203125" style="559" customWidth="1"/>
    <col min="7173" max="7173" width="10.33203125" style="559" customWidth="1"/>
    <col min="7174" max="7174" width="11.88671875" style="559" customWidth="1"/>
    <col min="7175" max="7175" width="20.33203125" style="559" customWidth="1"/>
    <col min="7176" max="7176" width="17.109375" style="559" customWidth="1"/>
    <col min="7177" max="7424" width="10" style="559"/>
    <col min="7425" max="7425" width="8" style="559" customWidth="1"/>
    <col min="7426" max="7426" width="53.6640625" style="559" customWidth="1"/>
    <col min="7427" max="7427" width="4.6640625" style="559" customWidth="1"/>
    <col min="7428" max="7428" width="6.33203125" style="559" customWidth="1"/>
    <col min="7429" max="7429" width="10.33203125" style="559" customWidth="1"/>
    <col min="7430" max="7430" width="11.88671875" style="559" customWidth="1"/>
    <col min="7431" max="7431" width="20.33203125" style="559" customWidth="1"/>
    <col min="7432" max="7432" width="17.109375" style="559" customWidth="1"/>
    <col min="7433" max="7680" width="10" style="559"/>
    <col min="7681" max="7681" width="8" style="559" customWidth="1"/>
    <col min="7682" max="7682" width="53.6640625" style="559" customWidth="1"/>
    <col min="7683" max="7683" width="4.6640625" style="559" customWidth="1"/>
    <col min="7684" max="7684" width="6.33203125" style="559" customWidth="1"/>
    <col min="7685" max="7685" width="10.33203125" style="559" customWidth="1"/>
    <col min="7686" max="7686" width="11.88671875" style="559" customWidth="1"/>
    <col min="7687" max="7687" width="20.33203125" style="559" customWidth="1"/>
    <col min="7688" max="7688" width="17.109375" style="559" customWidth="1"/>
    <col min="7689" max="7936" width="10" style="559"/>
    <col min="7937" max="7937" width="8" style="559" customWidth="1"/>
    <col min="7938" max="7938" width="53.6640625" style="559" customWidth="1"/>
    <col min="7939" max="7939" width="4.6640625" style="559" customWidth="1"/>
    <col min="7940" max="7940" width="6.33203125" style="559" customWidth="1"/>
    <col min="7941" max="7941" width="10.33203125" style="559" customWidth="1"/>
    <col min="7942" max="7942" width="11.88671875" style="559" customWidth="1"/>
    <col min="7943" max="7943" width="20.33203125" style="559" customWidth="1"/>
    <col min="7944" max="7944" width="17.109375" style="559" customWidth="1"/>
    <col min="7945" max="8192" width="10" style="559"/>
    <col min="8193" max="8193" width="8" style="559" customWidth="1"/>
    <col min="8194" max="8194" width="53.6640625" style="559" customWidth="1"/>
    <col min="8195" max="8195" width="4.6640625" style="559" customWidth="1"/>
    <col min="8196" max="8196" width="6.33203125" style="559" customWidth="1"/>
    <col min="8197" max="8197" width="10.33203125" style="559" customWidth="1"/>
    <col min="8198" max="8198" width="11.88671875" style="559" customWidth="1"/>
    <col min="8199" max="8199" width="20.33203125" style="559" customWidth="1"/>
    <col min="8200" max="8200" width="17.109375" style="559" customWidth="1"/>
    <col min="8201" max="8448" width="10" style="559"/>
    <col min="8449" max="8449" width="8" style="559" customWidth="1"/>
    <col min="8450" max="8450" width="53.6640625" style="559" customWidth="1"/>
    <col min="8451" max="8451" width="4.6640625" style="559" customWidth="1"/>
    <col min="8452" max="8452" width="6.33203125" style="559" customWidth="1"/>
    <col min="8453" max="8453" width="10.33203125" style="559" customWidth="1"/>
    <col min="8454" max="8454" width="11.88671875" style="559" customWidth="1"/>
    <col min="8455" max="8455" width="20.33203125" style="559" customWidth="1"/>
    <col min="8456" max="8456" width="17.109375" style="559" customWidth="1"/>
    <col min="8457" max="8704" width="10" style="559"/>
    <col min="8705" max="8705" width="8" style="559" customWidth="1"/>
    <col min="8706" max="8706" width="53.6640625" style="559" customWidth="1"/>
    <col min="8707" max="8707" width="4.6640625" style="559" customWidth="1"/>
    <col min="8708" max="8708" width="6.33203125" style="559" customWidth="1"/>
    <col min="8709" max="8709" width="10.33203125" style="559" customWidth="1"/>
    <col min="8710" max="8710" width="11.88671875" style="559" customWidth="1"/>
    <col min="8711" max="8711" width="20.33203125" style="559" customWidth="1"/>
    <col min="8712" max="8712" width="17.109375" style="559" customWidth="1"/>
    <col min="8713" max="8960" width="10" style="559"/>
    <col min="8961" max="8961" width="8" style="559" customWidth="1"/>
    <col min="8962" max="8962" width="53.6640625" style="559" customWidth="1"/>
    <col min="8963" max="8963" width="4.6640625" style="559" customWidth="1"/>
    <col min="8964" max="8964" width="6.33203125" style="559" customWidth="1"/>
    <col min="8965" max="8965" width="10.33203125" style="559" customWidth="1"/>
    <col min="8966" max="8966" width="11.88671875" style="559" customWidth="1"/>
    <col min="8967" max="8967" width="20.33203125" style="559" customWidth="1"/>
    <col min="8968" max="8968" width="17.109375" style="559" customWidth="1"/>
    <col min="8969" max="9216" width="10" style="559"/>
    <col min="9217" max="9217" width="8" style="559" customWidth="1"/>
    <col min="9218" max="9218" width="53.6640625" style="559" customWidth="1"/>
    <col min="9219" max="9219" width="4.6640625" style="559" customWidth="1"/>
    <col min="9220" max="9220" width="6.33203125" style="559" customWidth="1"/>
    <col min="9221" max="9221" width="10.33203125" style="559" customWidth="1"/>
    <col min="9222" max="9222" width="11.88671875" style="559" customWidth="1"/>
    <col min="9223" max="9223" width="20.33203125" style="559" customWidth="1"/>
    <col min="9224" max="9224" width="17.109375" style="559" customWidth="1"/>
    <col min="9225" max="9472" width="10" style="559"/>
    <col min="9473" max="9473" width="8" style="559" customWidth="1"/>
    <col min="9474" max="9474" width="53.6640625" style="559" customWidth="1"/>
    <col min="9475" max="9475" width="4.6640625" style="559" customWidth="1"/>
    <col min="9476" max="9476" width="6.33203125" style="559" customWidth="1"/>
    <col min="9477" max="9477" width="10.33203125" style="559" customWidth="1"/>
    <col min="9478" max="9478" width="11.88671875" style="559" customWidth="1"/>
    <col min="9479" max="9479" width="20.33203125" style="559" customWidth="1"/>
    <col min="9480" max="9480" width="17.109375" style="559" customWidth="1"/>
    <col min="9481" max="9728" width="10" style="559"/>
    <col min="9729" max="9729" width="8" style="559" customWidth="1"/>
    <col min="9730" max="9730" width="53.6640625" style="559" customWidth="1"/>
    <col min="9731" max="9731" width="4.6640625" style="559" customWidth="1"/>
    <col min="9732" max="9732" width="6.33203125" style="559" customWidth="1"/>
    <col min="9733" max="9733" width="10.33203125" style="559" customWidth="1"/>
    <col min="9734" max="9734" width="11.88671875" style="559" customWidth="1"/>
    <col min="9735" max="9735" width="20.33203125" style="559" customWidth="1"/>
    <col min="9736" max="9736" width="17.109375" style="559" customWidth="1"/>
    <col min="9737" max="9984" width="10" style="559"/>
    <col min="9985" max="9985" width="8" style="559" customWidth="1"/>
    <col min="9986" max="9986" width="53.6640625" style="559" customWidth="1"/>
    <col min="9987" max="9987" width="4.6640625" style="559" customWidth="1"/>
    <col min="9988" max="9988" width="6.33203125" style="559" customWidth="1"/>
    <col min="9989" max="9989" width="10.33203125" style="559" customWidth="1"/>
    <col min="9990" max="9990" width="11.88671875" style="559" customWidth="1"/>
    <col min="9991" max="9991" width="20.33203125" style="559" customWidth="1"/>
    <col min="9992" max="9992" width="17.109375" style="559" customWidth="1"/>
    <col min="9993" max="10240" width="10" style="559"/>
    <col min="10241" max="10241" width="8" style="559" customWidth="1"/>
    <col min="10242" max="10242" width="53.6640625" style="559" customWidth="1"/>
    <col min="10243" max="10243" width="4.6640625" style="559" customWidth="1"/>
    <col min="10244" max="10244" width="6.33203125" style="559" customWidth="1"/>
    <col min="10245" max="10245" width="10.33203125" style="559" customWidth="1"/>
    <col min="10246" max="10246" width="11.88671875" style="559" customWidth="1"/>
    <col min="10247" max="10247" width="20.33203125" style="559" customWidth="1"/>
    <col min="10248" max="10248" width="17.109375" style="559" customWidth="1"/>
    <col min="10249" max="10496" width="10" style="559"/>
    <col min="10497" max="10497" width="8" style="559" customWidth="1"/>
    <col min="10498" max="10498" width="53.6640625" style="559" customWidth="1"/>
    <col min="10499" max="10499" width="4.6640625" style="559" customWidth="1"/>
    <col min="10500" max="10500" width="6.33203125" style="559" customWidth="1"/>
    <col min="10501" max="10501" width="10.33203125" style="559" customWidth="1"/>
    <col min="10502" max="10502" width="11.88671875" style="559" customWidth="1"/>
    <col min="10503" max="10503" width="20.33203125" style="559" customWidth="1"/>
    <col min="10504" max="10504" width="17.109375" style="559" customWidth="1"/>
    <col min="10505" max="10752" width="10" style="559"/>
    <col min="10753" max="10753" width="8" style="559" customWidth="1"/>
    <col min="10754" max="10754" width="53.6640625" style="559" customWidth="1"/>
    <col min="10755" max="10755" width="4.6640625" style="559" customWidth="1"/>
    <col min="10756" max="10756" width="6.33203125" style="559" customWidth="1"/>
    <col min="10757" max="10757" width="10.33203125" style="559" customWidth="1"/>
    <col min="10758" max="10758" width="11.88671875" style="559" customWidth="1"/>
    <col min="10759" max="10759" width="20.33203125" style="559" customWidth="1"/>
    <col min="10760" max="10760" width="17.109375" style="559" customWidth="1"/>
    <col min="10761" max="11008" width="10" style="559"/>
    <col min="11009" max="11009" width="8" style="559" customWidth="1"/>
    <col min="11010" max="11010" width="53.6640625" style="559" customWidth="1"/>
    <col min="11011" max="11011" width="4.6640625" style="559" customWidth="1"/>
    <col min="11012" max="11012" width="6.33203125" style="559" customWidth="1"/>
    <col min="11013" max="11013" width="10.33203125" style="559" customWidth="1"/>
    <col min="11014" max="11014" width="11.88671875" style="559" customWidth="1"/>
    <col min="11015" max="11015" width="20.33203125" style="559" customWidth="1"/>
    <col min="11016" max="11016" width="17.109375" style="559" customWidth="1"/>
    <col min="11017" max="11264" width="10" style="559"/>
    <col min="11265" max="11265" width="8" style="559" customWidth="1"/>
    <col min="11266" max="11266" width="53.6640625" style="559" customWidth="1"/>
    <col min="11267" max="11267" width="4.6640625" style="559" customWidth="1"/>
    <col min="11268" max="11268" width="6.33203125" style="559" customWidth="1"/>
    <col min="11269" max="11269" width="10.33203125" style="559" customWidth="1"/>
    <col min="11270" max="11270" width="11.88671875" style="559" customWidth="1"/>
    <col min="11271" max="11271" width="20.33203125" style="559" customWidth="1"/>
    <col min="11272" max="11272" width="17.109375" style="559" customWidth="1"/>
    <col min="11273" max="11520" width="10" style="559"/>
    <col min="11521" max="11521" width="8" style="559" customWidth="1"/>
    <col min="11522" max="11522" width="53.6640625" style="559" customWidth="1"/>
    <col min="11523" max="11523" width="4.6640625" style="559" customWidth="1"/>
    <col min="11524" max="11524" width="6.33203125" style="559" customWidth="1"/>
    <col min="11525" max="11525" width="10.33203125" style="559" customWidth="1"/>
    <col min="11526" max="11526" width="11.88671875" style="559" customWidth="1"/>
    <col min="11527" max="11527" width="20.33203125" style="559" customWidth="1"/>
    <col min="11528" max="11528" width="17.109375" style="559" customWidth="1"/>
    <col min="11529" max="11776" width="10" style="559"/>
    <col min="11777" max="11777" width="8" style="559" customWidth="1"/>
    <col min="11778" max="11778" width="53.6640625" style="559" customWidth="1"/>
    <col min="11779" max="11779" width="4.6640625" style="559" customWidth="1"/>
    <col min="11780" max="11780" width="6.33203125" style="559" customWidth="1"/>
    <col min="11781" max="11781" width="10.33203125" style="559" customWidth="1"/>
    <col min="11782" max="11782" width="11.88671875" style="559" customWidth="1"/>
    <col min="11783" max="11783" width="20.33203125" style="559" customWidth="1"/>
    <col min="11784" max="11784" width="17.109375" style="559" customWidth="1"/>
    <col min="11785" max="12032" width="10" style="559"/>
    <col min="12033" max="12033" width="8" style="559" customWidth="1"/>
    <col min="12034" max="12034" width="53.6640625" style="559" customWidth="1"/>
    <col min="12035" max="12035" width="4.6640625" style="559" customWidth="1"/>
    <col min="12036" max="12036" width="6.33203125" style="559" customWidth="1"/>
    <col min="12037" max="12037" width="10.33203125" style="559" customWidth="1"/>
    <col min="12038" max="12038" width="11.88671875" style="559" customWidth="1"/>
    <col min="12039" max="12039" width="20.33203125" style="559" customWidth="1"/>
    <col min="12040" max="12040" width="17.109375" style="559" customWidth="1"/>
    <col min="12041" max="12288" width="10" style="559"/>
    <col min="12289" max="12289" width="8" style="559" customWidth="1"/>
    <col min="12290" max="12290" width="53.6640625" style="559" customWidth="1"/>
    <col min="12291" max="12291" width="4.6640625" style="559" customWidth="1"/>
    <col min="12292" max="12292" width="6.33203125" style="559" customWidth="1"/>
    <col min="12293" max="12293" width="10.33203125" style="559" customWidth="1"/>
    <col min="12294" max="12294" width="11.88671875" style="559" customWidth="1"/>
    <col min="12295" max="12295" width="20.33203125" style="559" customWidth="1"/>
    <col min="12296" max="12296" width="17.109375" style="559" customWidth="1"/>
    <col min="12297" max="12544" width="10" style="559"/>
    <col min="12545" max="12545" width="8" style="559" customWidth="1"/>
    <col min="12546" max="12546" width="53.6640625" style="559" customWidth="1"/>
    <col min="12547" max="12547" width="4.6640625" style="559" customWidth="1"/>
    <col min="12548" max="12548" width="6.33203125" style="559" customWidth="1"/>
    <col min="12549" max="12549" width="10.33203125" style="559" customWidth="1"/>
    <col min="12550" max="12550" width="11.88671875" style="559" customWidth="1"/>
    <col min="12551" max="12551" width="20.33203125" style="559" customWidth="1"/>
    <col min="12552" max="12552" width="17.109375" style="559" customWidth="1"/>
    <col min="12553" max="12800" width="10" style="559"/>
    <col min="12801" max="12801" width="8" style="559" customWidth="1"/>
    <col min="12802" max="12802" width="53.6640625" style="559" customWidth="1"/>
    <col min="12803" max="12803" width="4.6640625" style="559" customWidth="1"/>
    <col min="12804" max="12804" width="6.33203125" style="559" customWidth="1"/>
    <col min="12805" max="12805" width="10.33203125" style="559" customWidth="1"/>
    <col min="12806" max="12806" width="11.88671875" style="559" customWidth="1"/>
    <col min="12807" max="12807" width="20.33203125" style="559" customWidth="1"/>
    <col min="12808" max="12808" width="17.109375" style="559" customWidth="1"/>
    <col min="12809" max="13056" width="10" style="559"/>
    <col min="13057" max="13057" width="8" style="559" customWidth="1"/>
    <col min="13058" max="13058" width="53.6640625" style="559" customWidth="1"/>
    <col min="13059" max="13059" width="4.6640625" style="559" customWidth="1"/>
    <col min="13060" max="13060" width="6.33203125" style="559" customWidth="1"/>
    <col min="13061" max="13061" width="10.33203125" style="559" customWidth="1"/>
    <col min="13062" max="13062" width="11.88671875" style="559" customWidth="1"/>
    <col min="13063" max="13063" width="20.33203125" style="559" customWidth="1"/>
    <col min="13064" max="13064" width="17.109375" style="559" customWidth="1"/>
    <col min="13065" max="13312" width="10" style="559"/>
    <col min="13313" max="13313" width="8" style="559" customWidth="1"/>
    <col min="13314" max="13314" width="53.6640625" style="559" customWidth="1"/>
    <col min="13315" max="13315" width="4.6640625" style="559" customWidth="1"/>
    <col min="13316" max="13316" width="6.33203125" style="559" customWidth="1"/>
    <col min="13317" max="13317" width="10.33203125" style="559" customWidth="1"/>
    <col min="13318" max="13318" width="11.88671875" style="559" customWidth="1"/>
    <col min="13319" max="13319" width="20.33203125" style="559" customWidth="1"/>
    <col min="13320" max="13320" width="17.109375" style="559" customWidth="1"/>
    <col min="13321" max="13568" width="10" style="559"/>
    <col min="13569" max="13569" width="8" style="559" customWidth="1"/>
    <col min="13570" max="13570" width="53.6640625" style="559" customWidth="1"/>
    <col min="13571" max="13571" width="4.6640625" style="559" customWidth="1"/>
    <col min="13572" max="13572" width="6.33203125" style="559" customWidth="1"/>
    <col min="13573" max="13573" width="10.33203125" style="559" customWidth="1"/>
    <col min="13574" max="13574" width="11.88671875" style="559" customWidth="1"/>
    <col min="13575" max="13575" width="20.33203125" style="559" customWidth="1"/>
    <col min="13576" max="13576" width="17.109375" style="559" customWidth="1"/>
    <col min="13577" max="13824" width="10" style="559"/>
    <col min="13825" max="13825" width="8" style="559" customWidth="1"/>
    <col min="13826" max="13826" width="53.6640625" style="559" customWidth="1"/>
    <col min="13827" max="13827" width="4.6640625" style="559" customWidth="1"/>
    <col min="13828" max="13828" width="6.33203125" style="559" customWidth="1"/>
    <col min="13829" max="13829" width="10.33203125" style="559" customWidth="1"/>
    <col min="13830" max="13830" width="11.88671875" style="559" customWidth="1"/>
    <col min="13831" max="13831" width="20.33203125" style="559" customWidth="1"/>
    <col min="13832" max="13832" width="17.109375" style="559" customWidth="1"/>
    <col min="13833" max="14080" width="10" style="559"/>
    <col min="14081" max="14081" width="8" style="559" customWidth="1"/>
    <col min="14082" max="14082" width="53.6640625" style="559" customWidth="1"/>
    <col min="14083" max="14083" width="4.6640625" style="559" customWidth="1"/>
    <col min="14084" max="14084" width="6.33203125" style="559" customWidth="1"/>
    <col min="14085" max="14085" width="10.33203125" style="559" customWidth="1"/>
    <col min="14086" max="14086" width="11.88671875" style="559" customWidth="1"/>
    <col min="14087" max="14087" width="20.33203125" style="559" customWidth="1"/>
    <col min="14088" max="14088" width="17.109375" style="559" customWidth="1"/>
    <col min="14089" max="14336" width="10" style="559"/>
    <col min="14337" max="14337" width="8" style="559" customWidth="1"/>
    <col min="14338" max="14338" width="53.6640625" style="559" customWidth="1"/>
    <col min="14339" max="14339" width="4.6640625" style="559" customWidth="1"/>
    <col min="14340" max="14340" width="6.33203125" style="559" customWidth="1"/>
    <col min="14341" max="14341" width="10.33203125" style="559" customWidth="1"/>
    <col min="14342" max="14342" width="11.88671875" style="559" customWidth="1"/>
    <col min="14343" max="14343" width="20.33203125" style="559" customWidth="1"/>
    <col min="14344" max="14344" width="17.109375" style="559" customWidth="1"/>
    <col min="14345" max="14592" width="10" style="559"/>
    <col min="14593" max="14593" width="8" style="559" customWidth="1"/>
    <col min="14594" max="14594" width="53.6640625" style="559" customWidth="1"/>
    <col min="14595" max="14595" width="4.6640625" style="559" customWidth="1"/>
    <col min="14596" max="14596" width="6.33203125" style="559" customWidth="1"/>
    <col min="14597" max="14597" width="10.33203125" style="559" customWidth="1"/>
    <col min="14598" max="14598" width="11.88671875" style="559" customWidth="1"/>
    <col min="14599" max="14599" width="20.33203125" style="559" customWidth="1"/>
    <col min="14600" max="14600" width="17.109375" style="559" customWidth="1"/>
    <col min="14601" max="14848" width="10" style="559"/>
    <col min="14849" max="14849" width="8" style="559" customWidth="1"/>
    <col min="14850" max="14850" width="53.6640625" style="559" customWidth="1"/>
    <col min="14851" max="14851" width="4.6640625" style="559" customWidth="1"/>
    <col min="14852" max="14852" width="6.33203125" style="559" customWidth="1"/>
    <col min="14853" max="14853" width="10.33203125" style="559" customWidth="1"/>
    <col min="14854" max="14854" width="11.88671875" style="559" customWidth="1"/>
    <col min="14855" max="14855" width="20.33203125" style="559" customWidth="1"/>
    <col min="14856" max="14856" width="17.109375" style="559" customWidth="1"/>
    <col min="14857" max="15104" width="10" style="559"/>
    <col min="15105" max="15105" width="8" style="559" customWidth="1"/>
    <col min="15106" max="15106" width="53.6640625" style="559" customWidth="1"/>
    <col min="15107" max="15107" width="4.6640625" style="559" customWidth="1"/>
    <col min="15108" max="15108" width="6.33203125" style="559" customWidth="1"/>
    <col min="15109" max="15109" width="10.33203125" style="559" customWidth="1"/>
    <col min="15110" max="15110" width="11.88671875" style="559" customWidth="1"/>
    <col min="15111" max="15111" width="20.33203125" style="559" customWidth="1"/>
    <col min="15112" max="15112" width="17.109375" style="559" customWidth="1"/>
    <col min="15113" max="15360" width="10" style="559"/>
    <col min="15361" max="15361" width="8" style="559" customWidth="1"/>
    <col min="15362" max="15362" width="53.6640625" style="559" customWidth="1"/>
    <col min="15363" max="15363" width="4.6640625" style="559" customWidth="1"/>
    <col min="15364" max="15364" width="6.33203125" style="559" customWidth="1"/>
    <col min="15365" max="15365" width="10.33203125" style="559" customWidth="1"/>
    <col min="15366" max="15366" width="11.88671875" style="559" customWidth="1"/>
    <col min="15367" max="15367" width="20.33203125" style="559" customWidth="1"/>
    <col min="15368" max="15368" width="17.109375" style="559" customWidth="1"/>
    <col min="15369" max="15616" width="10" style="559"/>
    <col min="15617" max="15617" width="8" style="559" customWidth="1"/>
    <col min="15618" max="15618" width="53.6640625" style="559" customWidth="1"/>
    <col min="15619" max="15619" width="4.6640625" style="559" customWidth="1"/>
    <col min="15620" max="15620" width="6.33203125" style="559" customWidth="1"/>
    <col min="15621" max="15621" width="10.33203125" style="559" customWidth="1"/>
    <col min="15622" max="15622" width="11.88671875" style="559" customWidth="1"/>
    <col min="15623" max="15623" width="20.33203125" style="559" customWidth="1"/>
    <col min="15624" max="15624" width="17.109375" style="559" customWidth="1"/>
    <col min="15625" max="15872" width="10" style="559"/>
    <col min="15873" max="15873" width="8" style="559" customWidth="1"/>
    <col min="15874" max="15874" width="53.6640625" style="559" customWidth="1"/>
    <col min="15875" max="15875" width="4.6640625" style="559" customWidth="1"/>
    <col min="15876" max="15876" width="6.33203125" style="559" customWidth="1"/>
    <col min="15877" max="15877" width="10.33203125" style="559" customWidth="1"/>
    <col min="15878" max="15878" width="11.88671875" style="559" customWidth="1"/>
    <col min="15879" max="15879" width="20.33203125" style="559" customWidth="1"/>
    <col min="15880" max="15880" width="17.109375" style="559" customWidth="1"/>
    <col min="15881" max="16128" width="10" style="559"/>
    <col min="16129" max="16129" width="8" style="559" customWidth="1"/>
    <col min="16130" max="16130" width="53.6640625" style="559" customWidth="1"/>
    <col min="16131" max="16131" width="4.6640625" style="559" customWidth="1"/>
    <col min="16132" max="16132" width="6.33203125" style="559" customWidth="1"/>
    <col min="16133" max="16133" width="10.33203125" style="559" customWidth="1"/>
    <col min="16134" max="16134" width="11.88671875" style="559" customWidth="1"/>
    <col min="16135" max="16135" width="20.33203125" style="559" customWidth="1"/>
    <col min="16136" max="16136" width="17.109375" style="559" customWidth="1"/>
    <col min="16137" max="16384" width="10" style="559"/>
  </cols>
  <sheetData>
    <row r="1" spans="1:7">
      <c r="A1" s="589"/>
      <c r="B1" s="598" t="s">
        <v>316</v>
      </c>
      <c r="C1" s="612"/>
      <c r="D1" s="622"/>
      <c r="E1" s="556"/>
      <c r="F1" s="557"/>
    </row>
    <row r="2" spans="1:7">
      <c r="A2" s="590"/>
      <c r="B2" s="599"/>
      <c r="C2" s="613"/>
      <c r="D2" s="623"/>
      <c r="E2" s="560"/>
      <c r="F2" s="560"/>
    </row>
    <row r="3" spans="1:7">
      <c r="B3" s="600"/>
      <c r="C3" s="614"/>
      <c r="F3" s="564"/>
    </row>
    <row r="4" spans="1:7" ht="28.8">
      <c r="A4" s="592" t="s">
        <v>323</v>
      </c>
      <c r="B4" s="592" t="s">
        <v>324</v>
      </c>
      <c r="C4" s="615" t="s">
        <v>325</v>
      </c>
      <c r="D4" s="624" t="s">
        <v>326</v>
      </c>
      <c r="E4" s="565" t="s">
        <v>327</v>
      </c>
      <c r="F4" s="566" t="s">
        <v>328</v>
      </c>
      <c r="G4" s="561"/>
    </row>
    <row r="5" spans="1:7">
      <c r="B5" s="600"/>
      <c r="C5" s="614"/>
      <c r="E5" s="567"/>
      <c r="F5" s="567"/>
    </row>
    <row r="6" spans="1:7" ht="57.6">
      <c r="B6" s="601" t="s">
        <v>329</v>
      </c>
      <c r="C6" s="614"/>
      <c r="E6" s="567"/>
      <c r="F6" s="567"/>
    </row>
    <row r="8" spans="1:7" ht="57.6">
      <c r="B8" s="602" t="s">
        <v>330</v>
      </c>
    </row>
    <row r="10" spans="1:7">
      <c r="B10" s="602" t="s">
        <v>331</v>
      </c>
    </row>
    <row r="12" spans="1:7">
      <c r="B12" s="602" t="s">
        <v>332</v>
      </c>
    </row>
    <row r="14" spans="1:7">
      <c r="A14" s="593"/>
      <c r="B14" s="603" t="s">
        <v>333</v>
      </c>
    </row>
    <row r="16" spans="1:7" ht="43.2">
      <c r="B16" s="600" t="s">
        <v>334</v>
      </c>
    </row>
    <row r="17" spans="1:6" ht="28.8">
      <c r="B17" s="604" t="s">
        <v>335</v>
      </c>
    </row>
    <row r="18" spans="1:6">
      <c r="B18" s="604" t="s">
        <v>336</v>
      </c>
    </row>
    <row r="19" spans="1:6">
      <c r="B19" s="604" t="s">
        <v>337</v>
      </c>
    </row>
    <row r="20" spans="1:6">
      <c r="A20" s="594"/>
      <c r="B20" s="605" t="s">
        <v>507</v>
      </c>
      <c r="C20" s="617" t="s">
        <v>339</v>
      </c>
      <c r="D20" s="617">
        <v>50</v>
      </c>
      <c r="E20" s="570"/>
      <c r="F20" s="571">
        <f t="shared" ref="F20" si="0">SUM(E20*D20)</f>
        <v>0</v>
      </c>
    </row>
    <row r="21" spans="1:6">
      <c r="A21" s="594"/>
      <c r="B21" s="605" t="s">
        <v>338</v>
      </c>
      <c r="C21" s="617" t="s">
        <v>339</v>
      </c>
      <c r="D21" s="617">
        <v>150</v>
      </c>
      <c r="E21" s="570"/>
      <c r="F21" s="571">
        <f t="shared" ref="F21:F27" si="1">SUM(E21*D21)</f>
        <v>0</v>
      </c>
    </row>
    <row r="22" spans="1:6">
      <c r="A22" s="594"/>
      <c r="B22" s="605" t="s">
        <v>340</v>
      </c>
      <c r="C22" s="617" t="s">
        <v>339</v>
      </c>
      <c r="D22" s="617">
        <v>130</v>
      </c>
      <c r="E22" s="570"/>
      <c r="F22" s="571">
        <f t="shared" si="1"/>
        <v>0</v>
      </c>
    </row>
    <row r="23" spans="1:6">
      <c r="A23" s="594"/>
      <c r="B23" s="605" t="s">
        <v>341</v>
      </c>
      <c r="C23" s="617" t="s">
        <v>339</v>
      </c>
      <c r="D23" s="617">
        <v>50</v>
      </c>
      <c r="E23" s="570"/>
      <c r="F23" s="571">
        <f t="shared" si="1"/>
        <v>0</v>
      </c>
    </row>
    <row r="24" spans="1:6">
      <c r="A24" s="594"/>
      <c r="B24" s="605" t="s">
        <v>508</v>
      </c>
      <c r="C24" s="617" t="s">
        <v>339</v>
      </c>
      <c r="D24" s="617">
        <v>65</v>
      </c>
      <c r="E24" s="570"/>
      <c r="F24" s="571">
        <f t="shared" si="1"/>
        <v>0</v>
      </c>
    </row>
    <row r="25" spans="1:6">
      <c r="A25" s="594"/>
      <c r="B25" s="605" t="s">
        <v>342</v>
      </c>
      <c r="C25" s="617" t="s">
        <v>339</v>
      </c>
      <c r="D25" s="617">
        <v>100</v>
      </c>
      <c r="E25" s="570"/>
      <c r="F25" s="571">
        <f t="shared" si="1"/>
        <v>0</v>
      </c>
    </row>
    <row r="26" spans="1:6">
      <c r="A26" s="594"/>
      <c r="B26" s="605" t="s">
        <v>343</v>
      </c>
      <c r="C26" s="617" t="s">
        <v>339</v>
      </c>
      <c r="D26" s="617">
        <v>20</v>
      </c>
      <c r="E26" s="570"/>
      <c r="F26" s="571">
        <f t="shared" si="1"/>
        <v>0</v>
      </c>
    </row>
    <row r="27" spans="1:6">
      <c r="A27" s="594"/>
      <c r="B27" s="605" t="s">
        <v>344</v>
      </c>
      <c r="C27" s="617" t="s">
        <v>339</v>
      </c>
      <c r="D27" s="617">
        <v>10</v>
      </c>
      <c r="E27" s="570"/>
      <c r="F27" s="571">
        <f t="shared" si="1"/>
        <v>0</v>
      </c>
    </row>
    <row r="28" spans="1:6">
      <c r="A28" s="595"/>
      <c r="B28" s="606"/>
      <c r="C28" s="618"/>
      <c r="E28" s="572"/>
    </row>
    <row r="29" spans="1:6" ht="57.6">
      <c r="B29" s="600" t="s">
        <v>345</v>
      </c>
      <c r="D29" s="625"/>
      <c r="E29" s="573"/>
    </row>
    <row r="30" spans="1:6">
      <c r="B30" s="600" t="s">
        <v>346</v>
      </c>
      <c r="C30" s="616" t="s">
        <v>339</v>
      </c>
      <c r="D30" s="616">
        <v>275</v>
      </c>
      <c r="E30" s="573"/>
      <c r="F30" s="568">
        <f>SUM(E30*D30)</f>
        <v>0</v>
      </c>
    </row>
    <row r="31" spans="1:6">
      <c r="B31" s="600"/>
      <c r="E31" s="573"/>
    </row>
    <row r="32" spans="1:6" ht="57.6">
      <c r="B32" s="600" t="s">
        <v>347</v>
      </c>
      <c r="E32" s="573"/>
    </row>
    <row r="33" spans="2:6">
      <c r="B33" s="600" t="s">
        <v>509</v>
      </c>
      <c r="C33" s="616" t="s">
        <v>93</v>
      </c>
      <c r="D33" s="616">
        <v>4</v>
      </c>
      <c r="E33" s="573"/>
      <c r="F33" s="568">
        <f>SUM(E33*D33)</f>
        <v>0</v>
      </c>
    </row>
    <row r="34" spans="2:6">
      <c r="B34" s="600"/>
      <c r="E34" s="573"/>
    </row>
    <row r="35" spans="2:6" ht="57.6">
      <c r="B35" s="600" t="s">
        <v>348</v>
      </c>
      <c r="E35" s="573"/>
    </row>
    <row r="36" spans="2:6">
      <c r="B36" s="600" t="s">
        <v>349</v>
      </c>
      <c r="C36" s="616" t="s">
        <v>93</v>
      </c>
      <c r="D36" s="616">
        <v>2</v>
      </c>
      <c r="E36" s="573"/>
      <c r="F36" s="568">
        <f>SUM(E36*D36)</f>
        <v>0</v>
      </c>
    </row>
    <row r="37" spans="2:6">
      <c r="B37" s="600"/>
      <c r="E37" s="573"/>
    </row>
    <row r="38" spans="2:6" ht="100.8">
      <c r="B38" s="600" t="s">
        <v>510</v>
      </c>
      <c r="C38" s="616" t="s">
        <v>93</v>
      </c>
      <c r="D38" s="616">
        <v>1</v>
      </c>
      <c r="E38" s="573"/>
      <c r="F38" s="568">
        <f>SUM(E38*D38)</f>
        <v>0</v>
      </c>
    </row>
    <row r="39" spans="2:6">
      <c r="B39" s="600"/>
      <c r="E39" s="573"/>
    </row>
    <row r="40" spans="2:6" ht="72">
      <c r="B40" s="600" t="s">
        <v>511</v>
      </c>
      <c r="C40" s="616" t="s">
        <v>93</v>
      </c>
      <c r="D40" s="616">
        <v>4</v>
      </c>
      <c r="E40" s="573"/>
      <c r="F40" s="568">
        <f>SUM(E40*D40)</f>
        <v>0</v>
      </c>
    </row>
    <row r="41" spans="2:6">
      <c r="B41" s="600"/>
      <c r="E41" s="573"/>
    </row>
    <row r="42" spans="2:6">
      <c r="B42" s="600"/>
      <c r="E42" s="573"/>
    </row>
    <row r="43" spans="2:6">
      <c r="B43" s="600"/>
      <c r="E43" s="573"/>
    </row>
    <row r="44" spans="2:6">
      <c r="B44" s="600" t="s">
        <v>350</v>
      </c>
      <c r="C44" s="616" t="s">
        <v>351</v>
      </c>
      <c r="D44" s="616">
        <v>1</v>
      </c>
      <c r="E44" s="573"/>
      <c r="F44" s="568">
        <f>D44*E44</f>
        <v>0</v>
      </c>
    </row>
    <row r="45" spans="2:6">
      <c r="B45" s="600" t="s">
        <v>350</v>
      </c>
      <c r="C45" s="616" t="s">
        <v>351</v>
      </c>
      <c r="D45" s="616">
        <v>1</v>
      </c>
      <c r="E45" s="573"/>
      <c r="F45" s="568">
        <f>D45*E45</f>
        <v>0</v>
      </c>
    </row>
    <row r="46" spans="2:6">
      <c r="B46" s="600"/>
      <c r="E46" s="573"/>
    </row>
    <row r="47" spans="2:6">
      <c r="B47" s="600" t="s">
        <v>352</v>
      </c>
      <c r="C47" s="616" t="s">
        <v>351</v>
      </c>
      <c r="D47" s="616">
        <v>3</v>
      </c>
      <c r="E47" s="573"/>
      <c r="F47" s="568">
        <f>D47*E47</f>
        <v>0</v>
      </c>
    </row>
    <row r="48" spans="2:6">
      <c r="B48" s="600"/>
      <c r="E48" s="573"/>
    </row>
    <row r="49" spans="1:7">
      <c r="B49" s="600" t="s">
        <v>353</v>
      </c>
      <c r="C49" s="616" t="s">
        <v>93</v>
      </c>
      <c r="D49" s="616">
        <v>1</v>
      </c>
      <c r="E49" s="573"/>
      <c r="F49" s="568">
        <f>D49*E49</f>
        <v>0</v>
      </c>
    </row>
    <row r="50" spans="1:7">
      <c r="B50" s="607"/>
      <c r="C50" s="619"/>
      <c r="D50" s="619"/>
      <c r="E50" s="574"/>
      <c r="F50" s="575"/>
    </row>
    <row r="51" spans="1:7">
      <c r="B51" s="608" t="s">
        <v>354</v>
      </c>
      <c r="F51" s="576">
        <f>SUM(F21:F50)</f>
        <v>0</v>
      </c>
    </row>
    <row r="52" spans="1:7">
      <c r="A52" s="593"/>
      <c r="B52" s="600"/>
    </row>
    <row r="53" spans="1:7">
      <c r="A53" s="593"/>
      <c r="B53" s="608" t="s">
        <v>355</v>
      </c>
    </row>
    <row r="54" spans="1:7">
      <c r="A54" s="593"/>
      <c r="B54" s="600"/>
      <c r="G54" s="561"/>
    </row>
    <row r="55" spans="1:7" ht="57.6">
      <c r="B55" s="600" t="s">
        <v>356</v>
      </c>
      <c r="G55" s="561"/>
    </row>
    <row r="56" spans="1:7">
      <c r="A56" s="593"/>
      <c r="B56" s="600" t="s">
        <v>357</v>
      </c>
      <c r="G56" s="561"/>
    </row>
    <row r="57" spans="1:7" ht="57.6">
      <c r="A57" s="596"/>
      <c r="B57" s="609" t="s">
        <v>512</v>
      </c>
      <c r="C57" s="619" t="s">
        <v>351</v>
      </c>
      <c r="D57" s="619">
        <v>11</v>
      </c>
      <c r="E57" s="574"/>
      <c r="F57" s="575">
        <f>D57*E57</f>
        <v>0</v>
      </c>
    </row>
    <row r="58" spans="1:7" ht="57.6">
      <c r="A58" s="596"/>
      <c r="B58" s="609" t="s">
        <v>513</v>
      </c>
      <c r="C58" s="619" t="s">
        <v>351</v>
      </c>
      <c r="D58" s="619">
        <v>1</v>
      </c>
      <c r="E58" s="574"/>
      <c r="F58" s="575">
        <f>D58*E58</f>
        <v>0</v>
      </c>
    </row>
    <row r="59" spans="1:7" s="561" customFormat="1">
      <c r="A59" s="591"/>
      <c r="B59" s="600"/>
      <c r="C59" s="616"/>
      <c r="D59" s="616"/>
      <c r="E59" s="564"/>
      <c r="F59" s="568"/>
      <c r="G59" s="577"/>
    </row>
    <row r="60" spans="1:7" s="561" customFormat="1">
      <c r="A60" s="591"/>
      <c r="B60" s="608" t="s">
        <v>358</v>
      </c>
      <c r="C60" s="616"/>
      <c r="D60" s="616"/>
      <c r="E60" s="564"/>
      <c r="F60" s="576">
        <f>SUM(F55:F59)</f>
        <v>0</v>
      </c>
      <c r="G60" s="577"/>
    </row>
    <row r="61" spans="1:7" s="561" customFormat="1">
      <c r="A61" s="591"/>
      <c r="B61" s="608"/>
      <c r="C61" s="616"/>
      <c r="D61" s="616"/>
      <c r="E61" s="564"/>
      <c r="F61" s="564"/>
      <c r="G61" s="577"/>
    </row>
    <row r="62" spans="1:7" s="561" customFormat="1">
      <c r="A62" s="591"/>
      <c r="B62" s="600"/>
      <c r="C62" s="616"/>
      <c r="D62" s="616"/>
      <c r="E62" s="564"/>
      <c r="F62" s="568"/>
      <c r="G62" s="577"/>
    </row>
    <row r="63" spans="1:7" s="561" customFormat="1">
      <c r="A63" s="593"/>
      <c r="B63" s="608" t="s">
        <v>359</v>
      </c>
      <c r="C63" s="616"/>
      <c r="D63" s="616"/>
      <c r="E63" s="564"/>
      <c r="F63" s="568"/>
      <c r="G63" s="577"/>
    </row>
    <row r="64" spans="1:7" s="569" customFormat="1">
      <c r="A64" s="594"/>
      <c r="B64" s="605" t="s">
        <v>360</v>
      </c>
      <c r="C64" s="617"/>
      <c r="D64" s="617"/>
      <c r="E64" s="578"/>
      <c r="F64" s="571"/>
      <c r="G64" s="579"/>
    </row>
    <row r="65" spans="1:7">
      <c r="A65" s="593"/>
      <c r="B65" s="600" t="s">
        <v>361</v>
      </c>
    </row>
    <row r="66" spans="1:7">
      <c r="A66" s="593"/>
      <c r="B66" s="600" t="s">
        <v>514</v>
      </c>
      <c r="C66" s="616" t="s">
        <v>33</v>
      </c>
      <c r="D66" s="616">
        <v>1</v>
      </c>
    </row>
    <row r="67" spans="1:7">
      <c r="A67" s="593"/>
      <c r="B67" s="600" t="s">
        <v>515</v>
      </c>
      <c r="C67" s="616" t="s">
        <v>33</v>
      </c>
      <c r="D67" s="616">
        <v>1</v>
      </c>
      <c r="E67" s="567"/>
    </row>
    <row r="68" spans="1:7">
      <c r="A68" s="593"/>
      <c r="B68" s="600"/>
    </row>
    <row r="69" spans="1:7" ht="72">
      <c r="A69" s="593"/>
      <c r="B69" s="600" t="s">
        <v>516</v>
      </c>
    </row>
    <row r="70" spans="1:7">
      <c r="A70" s="593"/>
      <c r="B70" s="600" t="s">
        <v>361</v>
      </c>
    </row>
    <row r="71" spans="1:7">
      <c r="A71" s="593"/>
      <c r="B71" s="600" t="s">
        <v>514</v>
      </c>
      <c r="C71" s="616" t="s">
        <v>33</v>
      </c>
      <c r="D71" s="616">
        <v>1</v>
      </c>
    </row>
    <row r="72" spans="1:7">
      <c r="A72" s="593"/>
      <c r="B72" s="600" t="s">
        <v>517</v>
      </c>
      <c r="C72" s="616" t="s">
        <v>33</v>
      </c>
      <c r="D72" s="616">
        <v>1</v>
      </c>
    </row>
    <row r="73" spans="1:7">
      <c r="A73" s="593"/>
      <c r="B73" s="600" t="s">
        <v>518</v>
      </c>
      <c r="C73" s="616" t="s">
        <v>33</v>
      </c>
      <c r="D73" s="616">
        <v>1</v>
      </c>
      <c r="E73" s="567"/>
    </row>
    <row r="74" spans="1:7">
      <c r="A74" s="593"/>
      <c r="B74" s="600" t="s">
        <v>519</v>
      </c>
      <c r="C74" s="616" t="s">
        <v>33</v>
      </c>
      <c r="D74" s="616">
        <v>4</v>
      </c>
      <c r="E74" s="567"/>
    </row>
    <row r="75" spans="1:7">
      <c r="A75" s="593"/>
      <c r="B75" s="600" t="s">
        <v>520</v>
      </c>
      <c r="C75" s="616" t="s">
        <v>33</v>
      </c>
      <c r="D75" s="616">
        <v>1</v>
      </c>
      <c r="E75" s="567"/>
    </row>
    <row r="76" spans="1:7">
      <c r="A76" s="593"/>
      <c r="B76" s="600" t="s">
        <v>521</v>
      </c>
      <c r="C76" s="616" t="s">
        <v>33</v>
      </c>
      <c r="D76" s="616">
        <v>1</v>
      </c>
      <c r="E76" s="567"/>
    </row>
    <row r="77" spans="1:7">
      <c r="A77" s="238"/>
      <c r="B77" s="233" t="s">
        <v>522</v>
      </c>
      <c r="C77" s="464" t="s">
        <v>93</v>
      </c>
      <c r="D77" s="464">
        <v>1</v>
      </c>
      <c r="E77" s="580"/>
      <c r="F77" s="580"/>
    </row>
    <row r="78" spans="1:7">
      <c r="A78" s="238"/>
      <c r="B78" s="233" t="s">
        <v>523</v>
      </c>
      <c r="C78" s="464" t="s">
        <v>93</v>
      </c>
      <c r="D78" s="464">
        <v>1</v>
      </c>
      <c r="E78" s="580"/>
      <c r="F78" s="580"/>
    </row>
    <row r="79" spans="1:7">
      <c r="A79" s="238"/>
      <c r="B79" s="233" t="s">
        <v>524</v>
      </c>
      <c r="C79" s="464" t="s">
        <v>93</v>
      </c>
      <c r="D79" s="464">
        <v>1</v>
      </c>
      <c r="E79" s="580"/>
      <c r="F79" s="580"/>
      <c r="G79" s="561"/>
    </row>
    <row r="80" spans="1:7">
      <c r="A80" s="238"/>
      <c r="B80" s="233" t="s">
        <v>525</v>
      </c>
      <c r="C80" s="464" t="s">
        <v>93</v>
      </c>
      <c r="D80" s="464">
        <v>1</v>
      </c>
      <c r="E80" s="580"/>
      <c r="F80" s="580"/>
      <c r="G80" s="561"/>
    </row>
    <row r="81" spans="1:7">
      <c r="A81" s="238"/>
      <c r="B81" s="233" t="s">
        <v>526</v>
      </c>
      <c r="C81" s="464" t="s">
        <v>93</v>
      </c>
      <c r="D81" s="464">
        <v>1</v>
      </c>
      <c r="E81" s="580"/>
      <c r="F81" s="580"/>
    </row>
    <row r="82" spans="1:7">
      <c r="A82" s="238"/>
      <c r="B82" s="233" t="s">
        <v>527</v>
      </c>
      <c r="C82" s="464" t="s">
        <v>93</v>
      </c>
      <c r="D82" s="464">
        <v>1</v>
      </c>
      <c r="E82" s="580"/>
      <c r="F82" s="580"/>
      <c r="G82" s="561"/>
    </row>
    <row r="83" spans="1:7">
      <c r="A83" s="238"/>
      <c r="B83" s="233" t="s">
        <v>528</v>
      </c>
      <c r="C83" s="464" t="s">
        <v>93</v>
      </c>
      <c r="D83" s="464">
        <v>1</v>
      </c>
      <c r="E83" s="580"/>
      <c r="F83" s="580"/>
      <c r="G83" s="561"/>
    </row>
    <row r="84" spans="1:7">
      <c r="A84" s="238"/>
      <c r="B84" s="233" t="s">
        <v>529</v>
      </c>
      <c r="C84" s="464" t="s">
        <v>93</v>
      </c>
      <c r="D84" s="464">
        <v>1</v>
      </c>
      <c r="E84" s="580"/>
      <c r="F84" s="580"/>
    </row>
    <row r="85" spans="1:7">
      <c r="A85" s="238"/>
      <c r="B85" s="233" t="s">
        <v>530</v>
      </c>
      <c r="C85" s="464" t="s">
        <v>93</v>
      </c>
      <c r="D85" s="464">
        <v>1</v>
      </c>
      <c r="E85" s="580"/>
      <c r="F85" s="580"/>
    </row>
    <row r="86" spans="1:7">
      <c r="A86" s="238"/>
      <c r="B86" s="233" t="s">
        <v>531</v>
      </c>
      <c r="C86" s="464" t="s">
        <v>93</v>
      </c>
      <c r="D86" s="464">
        <v>1</v>
      </c>
      <c r="E86" s="580"/>
      <c r="F86" s="580"/>
      <c r="G86" s="561"/>
    </row>
    <row r="87" spans="1:7">
      <c r="A87" s="238"/>
      <c r="B87" s="233" t="s">
        <v>532</v>
      </c>
      <c r="C87" s="464" t="s">
        <v>93</v>
      </c>
      <c r="D87" s="464">
        <v>1</v>
      </c>
      <c r="E87" s="580"/>
      <c r="F87" s="580"/>
      <c r="G87" s="561"/>
    </row>
    <row r="88" spans="1:7">
      <c r="A88" s="238"/>
      <c r="B88" s="233" t="s">
        <v>533</v>
      </c>
      <c r="C88" s="464" t="s">
        <v>93</v>
      </c>
      <c r="D88" s="464">
        <v>1</v>
      </c>
      <c r="E88" s="580"/>
      <c r="F88" s="580"/>
      <c r="G88" s="561"/>
    </row>
    <row r="89" spans="1:7">
      <c r="A89" s="238"/>
      <c r="B89" s="233" t="s">
        <v>534</v>
      </c>
      <c r="C89" s="464" t="s">
        <v>93</v>
      </c>
      <c r="D89" s="464">
        <v>1</v>
      </c>
      <c r="E89" s="580"/>
      <c r="F89" s="580"/>
      <c r="G89" s="561"/>
    </row>
    <row r="90" spans="1:7">
      <c r="A90" s="238"/>
      <c r="B90" s="233" t="s">
        <v>362</v>
      </c>
      <c r="C90" s="464" t="s">
        <v>93</v>
      </c>
      <c r="D90" s="464">
        <v>1</v>
      </c>
      <c r="E90" s="580"/>
      <c r="F90" s="580"/>
      <c r="G90" s="561"/>
    </row>
    <row r="91" spans="1:7">
      <c r="A91" s="238"/>
      <c r="B91" s="608" t="s">
        <v>363</v>
      </c>
      <c r="C91" s="620" t="s">
        <v>93</v>
      </c>
      <c r="D91" s="626">
        <v>1</v>
      </c>
      <c r="E91" s="581"/>
      <c r="F91" s="582">
        <f>D91*E91</f>
        <v>0</v>
      </c>
      <c r="G91" s="561"/>
    </row>
    <row r="92" spans="1:7">
      <c r="B92" s="608"/>
      <c r="F92" s="564"/>
      <c r="G92" s="561"/>
    </row>
    <row r="93" spans="1:7">
      <c r="A93" s="597"/>
      <c r="B93" s="610" t="s">
        <v>364</v>
      </c>
      <c r="C93" s="621" t="s">
        <v>93</v>
      </c>
      <c r="D93" s="621">
        <v>1</v>
      </c>
      <c r="E93" s="583"/>
      <c r="F93" s="584">
        <f>SUM(E93*D93)</f>
        <v>0</v>
      </c>
    </row>
    <row r="94" spans="1:7">
      <c r="B94" s="608"/>
      <c r="F94" s="564"/>
    </row>
    <row r="95" spans="1:7">
      <c r="B95" s="608"/>
      <c r="F95" s="564"/>
    </row>
    <row r="96" spans="1:7">
      <c r="A96" s="597"/>
      <c r="B96" s="611" t="s">
        <v>365</v>
      </c>
      <c r="C96" s="621"/>
      <c r="D96" s="621"/>
      <c r="E96" s="583"/>
      <c r="F96" s="585">
        <f>F93+F91+F60+F51</f>
        <v>0</v>
      </c>
    </row>
    <row r="97" spans="2:7">
      <c r="B97" s="608"/>
      <c r="F97" s="564"/>
    </row>
    <row r="98" spans="2:7">
      <c r="B98" s="608"/>
      <c r="F98" s="564"/>
    </row>
    <row r="99" spans="2:7">
      <c r="B99" s="608"/>
      <c r="F99" s="564"/>
    </row>
    <row r="100" spans="2:7">
      <c r="B100" s="608"/>
      <c r="F100" s="564"/>
    </row>
    <row r="101" spans="2:7">
      <c r="B101" s="608"/>
      <c r="F101" s="564"/>
    </row>
    <row r="102" spans="2:7">
      <c r="B102" s="608"/>
      <c r="F102" s="564"/>
    </row>
    <row r="103" spans="2:7">
      <c r="B103" s="608"/>
      <c r="F103" s="564"/>
    </row>
    <row r="104" spans="2:7">
      <c r="B104" s="608"/>
      <c r="F104" s="564"/>
    </row>
    <row r="105" spans="2:7">
      <c r="B105" s="608"/>
      <c r="F105" s="564"/>
    </row>
    <row r="106" spans="2:7">
      <c r="B106" s="608"/>
      <c r="F106" s="564"/>
    </row>
    <row r="107" spans="2:7">
      <c r="B107" s="608"/>
      <c r="F107" s="564"/>
    </row>
    <row r="108" spans="2:7">
      <c r="B108" s="608"/>
      <c r="F108" s="564"/>
    </row>
    <row r="109" spans="2:7">
      <c r="B109" s="608"/>
      <c r="F109" s="564"/>
      <c r="G109" s="561"/>
    </row>
    <row r="110" spans="2:7">
      <c r="B110" s="608"/>
      <c r="F110" s="564"/>
      <c r="G110" s="561"/>
    </row>
    <row r="111" spans="2:7">
      <c r="B111" s="608"/>
      <c r="F111" s="564"/>
      <c r="G111" s="561"/>
    </row>
    <row r="112" spans="2:7">
      <c r="B112" s="608"/>
      <c r="F112" s="564"/>
      <c r="G112" s="561"/>
    </row>
    <row r="113" spans="2:7">
      <c r="B113" s="608"/>
      <c r="F113" s="564"/>
    </row>
    <row r="114" spans="2:7">
      <c r="B114" s="608"/>
      <c r="F114" s="564"/>
    </row>
    <row r="115" spans="2:7">
      <c r="B115" s="608"/>
      <c r="F115" s="564"/>
    </row>
    <row r="116" spans="2:7">
      <c r="B116" s="608"/>
      <c r="F116" s="564"/>
      <c r="G116" s="586"/>
    </row>
    <row r="117" spans="2:7">
      <c r="B117" s="608"/>
      <c r="F117" s="564"/>
      <c r="G117" s="586"/>
    </row>
    <row r="118" spans="2:7">
      <c r="B118" s="608"/>
      <c r="F118" s="564"/>
      <c r="G118" s="586"/>
    </row>
    <row r="119" spans="2:7">
      <c r="B119" s="608"/>
      <c r="G119" s="587"/>
    </row>
    <row r="120" spans="2:7">
      <c r="B120" s="608"/>
      <c r="G120" s="588"/>
    </row>
    <row r="121" spans="2:7">
      <c r="B121" s="608"/>
      <c r="G121" s="588"/>
    </row>
    <row r="122" spans="2:7">
      <c r="B122" s="608"/>
      <c r="G122" s="588"/>
    </row>
    <row r="123" spans="2:7">
      <c r="B123" s="608"/>
    </row>
    <row r="124" spans="2:7">
      <c r="B124" s="608"/>
    </row>
    <row r="125" spans="2:7">
      <c r="B125" s="608"/>
    </row>
    <row r="126" spans="2:7">
      <c r="B126" s="608"/>
    </row>
    <row r="127" spans="2:7">
      <c r="B127" s="608"/>
    </row>
    <row r="128" spans="2:7">
      <c r="B128" s="608"/>
    </row>
    <row r="129" spans="2:2">
      <c r="B129" s="608"/>
    </row>
  </sheetData>
  <sheetProtection algorithmName="SHA-512" hashValue="VfZklyjPRo16OiurTIFt1ZDMBeqx0hINX4LV8Rpx9d/HtDgsDKtuRxvEmT+0PJVcakPDeyiAphEYFAl6NY7Knw==" saltValue="sSXynKcszajLWKggfhixug==" spinCount="100000" sheet="1" objects="1" scenarios="1"/>
  <conditionalFormatting sqref="E28">
    <cfRule type="cellIs" dxfId="0" priority="1" stopIfTrue="1" operator="equal">
      <formula>0</formula>
    </cfRule>
  </conditionalFormatting>
  <pageMargins left="0.74803149606299213" right="0.39370078740157483" top="0.86614173228346458" bottom="0.9055118110236221" header="0.39370078740157483" footer="0.55118110236220474"/>
  <pageSetup paperSize="9" scale="99" orientation="portrait" useFirstPageNumber="1" r:id="rId1"/>
  <headerFooter alignWithMargins="0">
    <oddHeader>&amp;L&amp;"Times New Roman,Krepko"&amp;10&amp;UPopis del_elektro inštalacije&amp;R&amp;9&amp;P</oddHeader>
    <oddFooter xml:space="preserve">&amp;C___________________________________________________________________________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C3F9-A5E0-4776-B44D-50206FE1DC8E}">
  <sheetPr>
    <tabColor rgb="FFFFC000"/>
  </sheetPr>
  <dimension ref="A1:AO203"/>
  <sheetViews>
    <sheetView view="pageBreakPreview" topLeftCell="A13" zoomScaleNormal="100" zoomScaleSheetLayoutView="100" workbookViewId="0">
      <selection activeCell="D25" sqref="D25"/>
    </sheetView>
  </sheetViews>
  <sheetFormatPr defaultColWidth="10" defaultRowHeight="14.4"/>
  <cols>
    <col min="1" max="1" width="5.6640625" style="665" customWidth="1"/>
    <col min="2" max="2" width="43.33203125" style="665" customWidth="1"/>
    <col min="3" max="4" width="6.33203125" style="616" customWidth="1"/>
    <col min="5" max="5" width="9" style="633" customWidth="1"/>
    <col min="6" max="6" width="12.6640625" style="563" customWidth="1"/>
    <col min="7" max="7" width="14.109375" style="561" customWidth="1"/>
    <col min="8" max="256" width="10" style="559"/>
    <col min="257" max="257" width="6.6640625" style="559" customWidth="1"/>
    <col min="258" max="258" width="43.33203125" style="559" customWidth="1"/>
    <col min="259" max="259" width="6.33203125" style="559" customWidth="1"/>
    <col min="260" max="260" width="7.6640625" style="559" customWidth="1"/>
    <col min="261" max="261" width="9" style="559" customWidth="1"/>
    <col min="262" max="262" width="12.6640625" style="559" customWidth="1"/>
    <col min="263" max="263" width="14.109375" style="559" customWidth="1"/>
    <col min="264" max="512" width="10" style="559"/>
    <col min="513" max="513" width="6.6640625" style="559" customWidth="1"/>
    <col min="514" max="514" width="43.33203125" style="559" customWidth="1"/>
    <col min="515" max="515" width="6.33203125" style="559" customWidth="1"/>
    <col min="516" max="516" width="7.6640625" style="559" customWidth="1"/>
    <col min="517" max="517" width="9" style="559" customWidth="1"/>
    <col min="518" max="518" width="12.6640625" style="559" customWidth="1"/>
    <col min="519" max="519" width="14.109375" style="559" customWidth="1"/>
    <col min="520" max="768" width="10" style="559"/>
    <col min="769" max="769" width="6.6640625" style="559" customWidth="1"/>
    <col min="770" max="770" width="43.33203125" style="559" customWidth="1"/>
    <col min="771" max="771" width="6.33203125" style="559" customWidth="1"/>
    <col min="772" max="772" width="7.6640625" style="559" customWidth="1"/>
    <col min="773" max="773" width="9" style="559" customWidth="1"/>
    <col min="774" max="774" width="12.6640625" style="559" customWidth="1"/>
    <col min="775" max="775" width="14.109375" style="559" customWidth="1"/>
    <col min="776" max="1024" width="10" style="559"/>
    <col min="1025" max="1025" width="6.6640625" style="559" customWidth="1"/>
    <col min="1026" max="1026" width="43.33203125" style="559" customWidth="1"/>
    <col min="1027" max="1027" width="6.33203125" style="559" customWidth="1"/>
    <col min="1028" max="1028" width="7.6640625" style="559" customWidth="1"/>
    <col min="1029" max="1029" width="9" style="559" customWidth="1"/>
    <col min="1030" max="1030" width="12.6640625" style="559" customWidth="1"/>
    <col min="1031" max="1031" width="14.109375" style="559" customWidth="1"/>
    <col min="1032" max="1280" width="10" style="559"/>
    <col min="1281" max="1281" width="6.6640625" style="559" customWidth="1"/>
    <col min="1282" max="1282" width="43.33203125" style="559" customWidth="1"/>
    <col min="1283" max="1283" width="6.33203125" style="559" customWidth="1"/>
    <col min="1284" max="1284" width="7.6640625" style="559" customWidth="1"/>
    <col min="1285" max="1285" width="9" style="559" customWidth="1"/>
    <col min="1286" max="1286" width="12.6640625" style="559" customWidth="1"/>
    <col min="1287" max="1287" width="14.109375" style="559" customWidth="1"/>
    <col min="1288" max="1536" width="10" style="559"/>
    <col min="1537" max="1537" width="6.6640625" style="559" customWidth="1"/>
    <col min="1538" max="1538" width="43.33203125" style="559" customWidth="1"/>
    <col min="1539" max="1539" width="6.33203125" style="559" customWidth="1"/>
    <col min="1540" max="1540" width="7.6640625" style="559" customWidth="1"/>
    <col min="1541" max="1541" width="9" style="559" customWidth="1"/>
    <col min="1542" max="1542" width="12.6640625" style="559" customWidth="1"/>
    <col min="1543" max="1543" width="14.109375" style="559" customWidth="1"/>
    <col min="1544" max="1792" width="10" style="559"/>
    <col min="1793" max="1793" width="6.6640625" style="559" customWidth="1"/>
    <col min="1794" max="1794" width="43.33203125" style="559" customWidth="1"/>
    <col min="1795" max="1795" width="6.33203125" style="559" customWidth="1"/>
    <col min="1796" max="1796" width="7.6640625" style="559" customWidth="1"/>
    <col min="1797" max="1797" width="9" style="559" customWidth="1"/>
    <col min="1798" max="1798" width="12.6640625" style="559" customWidth="1"/>
    <col min="1799" max="1799" width="14.109375" style="559" customWidth="1"/>
    <col min="1800" max="2048" width="10" style="559"/>
    <col min="2049" max="2049" width="6.6640625" style="559" customWidth="1"/>
    <col min="2050" max="2050" width="43.33203125" style="559" customWidth="1"/>
    <col min="2051" max="2051" width="6.33203125" style="559" customWidth="1"/>
    <col min="2052" max="2052" width="7.6640625" style="559" customWidth="1"/>
    <col min="2053" max="2053" width="9" style="559" customWidth="1"/>
    <col min="2054" max="2054" width="12.6640625" style="559" customWidth="1"/>
    <col min="2055" max="2055" width="14.109375" style="559" customWidth="1"/>
    <col min="2056" max="2304" width="10" style="559"/>
    <col min="2305" max="2305" width="6.6640625" style="559" customWidth="1"/>
    <col min="2306" max="2306" width="43.33203125" style="559" customWidth="1"/>
    <col min="2307" max="2307" width="6.33203125" style="559" customWidth="1"/>
    <col min="2308" max="2308" width="7.6640625" style="559" customWidth="1"/>
    <col min="2309" max="2309" width="9" style="559" customWidth="1"/>
    <col min="2310" max="2310" width="12.6640625" style="559" customWidth="1"/>
    <col min="2311" max="2311" width="14.109375" style="559" customWidth="1"/>
    <col min="2312" max="2560" width="10" style="559"/>
    <col min="2561" max="2561" width="6.6640625" style="559" customWidth="1"/>
    <col min="2562" max="2562" width="43.33203125" style="559" customWidth="1"/>
    <col min="2563" max="2563" width="6.33203125" style="559" customWidth="1"/>
    <col min="2564" max="2564" width="7.6640625" style="559" customWidth="1"/>
    <col min="2565" max="2565" width="9" style="559" customWidth="1"/>
    <col min="2566" max="2566" width="12.6640625" style="559" customWidth="1"/>
    <col min="2567" max="2567" width="14.109375" style="559" customWidth="1"/>
    <col min="2568" max="2816" width="10" style="559"/>
    <col min="2817" max="2817" width="6.6640625" style="559" customWidth="1"/>
    <col min="2818" max="2818" width="43.33203125" style="559" customWidth="1"/>
    <col min="2819" max="2819" width="6.33203125" style="559" customWidth="1"/>
    <col min="2820" max="2820" width="7.6640625" style="559" customWidth="1"/>
    <col min="2821" max="2821" width="9" style="559" customWidth="1"/>
    <col min="2822" max="2822" width="12.6640625" style="559" customWidth="1"/>
    <col min="2823" max="2823" width="14.109375" style="559" customWidth="1"/>
    <col min="2824" max="3072" width="10" style="559"/>
    <col min="3073" max="3073" width="6.6640625" style="559" customWidth="1"/>
    <col min="3074" max="3074" width="43.33203125" style="559" customWidth="1"/>
    <col min="3075" max="3075" width="6.33203125" style="559" customWidth="1"/>
    <col min="3076" max="3076" width="7.6640625" style="559" customWidth="1"/>
    <col min="3077" max="3077" width="9" style="559" customWidth="1"/>
    <col min="3078" max="3078" width="12.6640625" style="559" customWidth="1"/>
    <col min="3079" max="3079" width="14.109375" style="559" customWidth="1"/>
    <col min="3080" max="3328" width="10" style="559"/>
    <col min="3329" max="3329" width="6.6640625" style="559" customWidth="1"/>
    <col min="3330" max="3330" width="43.33203125" style="559" customWidth="1"/>
    <col min="3331" max="3331" width="6.33203125" style="559" customWidth="1"/>
    <col min="3332" max="3332" width="7.6640625" style="559" customWidth="1"/>
    <col min="3333" max="3333" width="9" style="559" customWidth="1"/>
    <col min="3334" max="3334" width="12.6640625" style="559" customWidth="1"/>
    <col min="3335" max="3335" width="14.109375" style="559" customWidth="1"/>
    <col min="3336" max="3584" width="10" style="559"/>
    <col min="3585" max="3585" width="6.6640625" style="559" customWidth="1"/>
    <col min="3586" max="3586" width="43.33203125" style="559" customWidth="1"/>
    <col min="3587" max="3587" width="6.33203125" style="559" customWidth="1"/>
    <col min="3588" max="3588" width="7.6640625" style="559" customWidth="1"/>
    <col min="3589" max="3589" width="9" style="559" customWidth="1"/>
    <col min="3590" max="3590" width="12.6640625" style="559" customWidth="1"/>
    <col min="3591" max="3591" width="14.109375" style="559" customWidth="1"/>
    <col min="3592" max="3840" width="10" style="559"/>
    <col min="3841" max="3841" width="6.6640625" style="559" customWidth="1"/>
    <col min="3842" max="3842" width="43.33203125" style="559" customWidth="1"/>
    <col min="3843" max="3843" width="6.33203125" style="559" customWidth="1"/>
    <col min="3844" max="3844" width="7.6640625" style="559" customWidth="1"/>
    <col min="3845" max="3845" width="9" style="559" customWidth="1"/>
    <col min="3846" max="3846" width="12.6640625" style="559" customWidth="1"/>
    <col min="3847" max="3847" width="14.109375" style="559" customWidth="1"/>
    <col min="3848" max="4096" width="10" style="559"/>
    <col min="4097" max="4097" width="6.6640625" style="559" customWidth="1"/>
    <col min="4098" max="4098" width="43.33203125" style="559" customWidth="1"/>
    <col min="4099" max="4099" width="6.33203125" style="559" customWidth="1"/>
    <col min="4100" max="4100" width="7.6640625" style="559" customWidth="1"/>
    <col min="4101" max="4101" width="9" style="559" customWidth="1"/>
    <col min="4102" max="4102" width="12.6640625" style="559" customWidth="1"/>
    <col min="4103" max="4103" width="14.109375" style="559" customWidth="1"/>
    <col min="4104" max="4352" width="10" style="559"/>
    <col min="4353" max="4353" width="6.6640625" style="559" customWidth="1"/>
    <col min="4354" max="4354" width="43.33203125" style="559" customWidth="1"/>
    <col min="4355" max="4355" width="6.33203125" style="559" customWidth="1"/>
    <col min="4356" max="4356" width="7.6640625" style="559" customWidth="1"/>
    <col min="4357" max="4357" width="9" style="559" customWidth="1"/>
    <col min="4358" max="4358" width="12.6640625" style="559" customWidth="1"/>
    <col min="4359" max="4359" width="14.109375" style="559" customWidth="1"/>
    <col min="4360" max="4608" width="10" style="559"/>
    <col min="4609" max="4609" width="6.6640625" style="559" customWidth="1"/>
    <col min="4610" max="4610" width="43.33203125" style="559" customWidth="1"/>
    <col min="4611" max="4611" width="6.33203125" style="559" customWidth="1"/>
    <col min="4612" max="4612" width="7.6640625" style="559" customWidth="1"/>
    <col min="4613" max="4613" width="9" style="559" customWidth="1"/>
    <col min="4614" max="4614" width="12.6640625" style="559" customWidth="1"/>
    <col min="4615" max="4615" width="14.109375" style="559" customWidth="1"/>
    <col min="4616" max="4864" width="10" style="559"/>
    <col min="4865" max="4865" width="6.6640625" style="559" customWidth="1"/>
    <col min="4866" max="4866" width="43.33203125" style="559" customWidth="1"/>
    <col min="4867" max="4867" width="6.33203125" style="559" customWidth="1"/>
    <col min="4868" max="4868" width="7.6640625" style="559" customWidth="1"/>
    <col min="4869" max="4869" width="9" style="559" customWidth="1"/>
    <col min="4870" max="4870" width="12.6640625" style="559" customWidth="1"/>
    <col min="4871" max="4871" width="14.109375" style="559" customWidth="1"/>
    <col min="4872" max="5120" width="10" style="559"/>
    <col min="5121" max="5121" width="6.6640625" style="559" customWidth="1"/>
    <col min="5122" max="5122" width="43.33203125" style="559" customWidth="1"/>
    <col min="5123" max="5123" width="6.33203125" style="559" customWidth="1"/>
    <col min="5124" max="5124" width="7.6640625" style="559" customWidth="1"/>
    <col min="5125" max="5125" width="9" style="559" customWidth="1"/>
    <col min="5126" max="5126" width="12.6640625" style="559" customWidth="1"/>
    <col min="5127" max="5127" width="14.109375" style="559" customWidth="1"/>
    <col min="5128" max="5376" width="10" style="559"/>
    <col min="5377" max="5377" width="6.6640625" style="559" customWidth="1"/>
    <col min="5378" max="5378" width="43.33203125" style="559" customWidth="1"/>
    <col min="5379" max="5379" width="6.33203125" style="559" customWidth="1"/>
    <col min="5380" max="5380" width="7.6640625" style="559" customWidth="1"/>
    <col min="5381" max="5381" width="9" style="559" customWidth="1"/>
    <col min="5382" max="5382" width="12.6640625" style="559" customWidth="1"/>
    <col min="5383" max="5383" width="14.109375" style="559" customWidth="1"/>
    <col min="5384" max="5632" width="10" style="559"/>
    <col min="5633" max="5633" width="6.6640625" style="559" customWidth="1"/>
    <col min="5634" max="5634" width="43.33203125" style="559" customWidth="1"/>
    <col min="5635" max="5635" width="6.33203125" style="559" customWidth="1"/>
    <col min="5636" max="5636" width="7.6640625" style="559" customWidth="1"/>
    <col min="5637" max="5637" width="9" style="559" customWidth="1"/>
    <col min="5638" max="5638" width="12.6640625" style="559" customWidth="1"/>
    <col min="5639" max="5639" width="14.109375" style="559" customWidth="1"/>
    <col min="5640" max="5888" width="10" style="559"/>
    <col min="5889" max="5889" width="6.6640625" style="559" customWidth="1"/>
    <col min="5890" max="5890" width="43.33203125" style="559" customWidth="1"/>
    <col min="5891" max="5891" width="6.33203125" style="559" customWidth="1"/>
    <col min="5892" max="5892" width="7.6640625" style="559" customWidth="1"/>
    <col min="5893" max="5893" width="9" style="559" customWidth="1"/>
    <col min="5894" max="5894" width="12.6640625" style="559" customWidth="1"/>
    <col min="5895" max="5895" width="14.109375" style="559" customWidth="1"/>
    <col min="5896" max="6144" width="10" style="559"/>
    <col min="6145" max="6145" width="6.6640625" style="559" customWidth="1"/>
    <col min="6146" max="6146" width="43.33203125" style="559" customWidth="1"/>
    <col min="6147" max="6147" width="6.33203125" style="559" customWidth="1"/>
    <col min="6148" max="6148" width="7.6640625" style="559" customWidth="1"/>
    <col min="6149" max="6149" width="9" style="559" customWidth="1"/>
    <col min="6150" max="6150" width="12.6640625" style="559" customWidth="1"/>
    <col min="6151" max="6151" width="14.109375" style="559" customWidth="1"/>
    <col min="6152" max="6400" width="10" style="559"/>
    <col min="6401" max="6401" width="6.6640625" style="559" customWidth="1"/>
    <col min="6402" max="6402" width="43.33203125" style="559" customWidth="1"/>
    <col min="6403" max="6403" width="6.33203125" style="559" customWidth="1"/>
    <col min="6404" max="6404" width="7.6640625" style="559" customWidth="1"/>
    <col min="6405" max="6405" width="9" style="559" customWidth="1"/>
    <col min="6406" max="6406" width="12.6640625" style="559" customWidth="1"/>
    <col min="6407" max="6407" width="14.109375" style="559" customWidth="1"/>
    <col min="6408" max="6656" width="10" style="559"/>
    <col min="6657" max="6657" width="6.6640625" style="559" customWidth="1"/>
    <col min="6658" max="6658" width="43.33203125" style="559" customWidth="1"/>
    <col min="6659" max="6659" width="6.33203125" style="559" customWidth="1"/>
    <col min="6660" max="6660" width="7.6640625" style="559" customWidth="1"/>
    <col min="6661" max="6661" width="9" style="559" customWidth="1"/>
    <col min="6662" max="6662" width="12.6640625" style="559" customWidth="1"/>
    <col min="6663" max="6663" width="14.109375" style="559" customWidth="1"/>
    <col min="6664" max="6912" width="10" style="559"/>
    <col min="6913" max="6913" width="6.6640625" style="559" customWidth="1"/>
    <col min="6914" max="6914" width="43.33203125" style="559" customWidth="1"/>
    <col min="6915" max="6915" width="6.33203125" style="559" customWidth="1"/>
    <col min="6916" max="6916" width="7.6640625" style="559" customWidth="1"/>
    <col min="6917" max="6917" width="9" style="559" customWidth="1"/>
    <col min="6918" max="6918" width="12.6640625" style="559" customWidth="1"/>
    <col min="6919" max="6919" width="14.109375" style="559" customWidth="1"/>
    <col min="6920" max="7168" width="10" style="559"/>
    <col min="7169" max="7169" width="6.6640625" style="559" customWidth="1"/>
    <col min="7170" max="7170" width="43.33203125" style="559" customWidth="1"/>
    <col min="7171" max="7171" width="6.33203125" style="559" customWidth="1"/>
    <col min="7172" max="7172" width="7.6640625" style="559" customWidth="1"/>
    <col min="7173" max="7173" width="9" style="559" customWidth="1"/>
    <col min="7174" max="7174" width="12.6640625" style="559" customWidth="1"/>
    <col min="7175" max="7175" width="14.109375" style="559" customWidth="1"/>
    <col min="7176" max="7424" width="10" style="559"/>
    <col min="7425" max="7425" width="6.6640625" style="559" customWidth="1"/>
    <col min="7426" max="7426" width="43.33203125" style="559" customWidth="1"/>
    <col min="7427" max="7427" width="6.33203125" style="559" customWidth="1"/>
    <col min="7428" max="7428" width="7.6640625" style="559" customWidth="1"/>
    <col min="7429" max="7429" width="9" style="559" customWidth="1"/>
    <col min="7430" max="7430" width="12.6640625" style="559" customWidth="1"/>
    <col min="7431" max="7431" width="14.109375" style="559" customWidth="1"/>
    <col min="7432" max="7680" width="10" style="559"/>
    <col min="7681" max="7681" width="6.6640625" style="559" customWidth="1"/>
    <col min="7682" max="7682" width="43.33203125" style="559" customWidth="1"/>
    <col min="7683" max="7683" width="6.33203125" style="559" customWidth="1"/>
    <col min="7684" max="7684" width="7.6640625" style="559" customWidth="1"/>
    <col min="7685" max="7685" width="9" style="559" customWidth="1"/>
    <col min="7686" max="7686" width="12.6640625" style="559" customWidth="1"/>
    <col min="7687" max="7687" width="14.109375" style="559" customWidth="1"/>
    <col min="7688" max="7936" width="10" style="559"/>
    <col min="7937" max="7937" width="6.6640625" style="559" customWidth="1"/>
    <col min="7938" max="7938" width="43.33203125" style="559" customWidth="1"/>
    <col min="7939" max="7939" width="6.33203125" style="559" customWidth="1"/>
    <col min="7940" max="7940" width="7.6640625" style="559" customWidth="1"/>
    <col min="7941" max="7941" width="9" style="559" customWidth="1"/>
    <col min="7942" max="7942" width="12.6640625" style="559" customWidth="1"/>
    <col min="7943" max="7943" width="14.109375" style="559" customWidth="1"/>
    <col min="7944" max="8192" width="10" style="559"/>
    <col min="8193" max="8193" width="6.6640625" style="559" customWidth="1"/>
    <col min="8194" max="8194" width="43.33203125" style="559" customWidth="1"/>
    <col min="8195" max="8195" width="6.33203125" style="559" customWidth="1"/>
    <col min="8196" max="8196" width="7.6640625" style="559" customWidth="1"/>
    <col min="8197" max="8197" width="9" style="559" customWidth="1"/>
    <col min="8198" max="8198" width="12.6640625" style="559" customWidth="1"/>
    <col min="8199" max="8199" width="14.109375" style="559" customWidth="1"/>
    <col min="8200" max="8448" width="10" style="559"/>
    <col min="8449" max="8449" width="6.6640625" style="559" customWidth="1"/>
    <col min="8450" max="8450" width="43.33203125" style="559" customWidth="1"/>
    <col min="8451" max="8451" width="6.33203125" style="559" customWidth="1"/>
    <col min="8452" max="8452" width="7.6640625" style="559" customWidth="1"/>
    <col min="8453" max="8453" width="9" style="559" customWidth="1"/>
    <col min="8454" max="8454" width="12.6640625" style="559" customWidth="1"/>
    <col min="8455" max="8455" width="14.109375" style="559" customWidth="1"/>
    <col min="8456" max="8704" width="10" style="559"/>
    <col min="8705" max="8705" width="6.6640625" style="559" customWidth="1"/>
    <col min="8706" max="8706" width="43.33203125" style="559" customWidth="1"/>
    <col min="8707" max="8707" width="6.33203125" style="559" customWidth="1"/>
    <col min="8708" max="8708" width="7.6640625" style="559" customWidth="1"/>
    <col min="8709" max="8709" width="9" style="559" customWidth="1"/>
    <col min="8710" max="8710" width="12.6640625" style="559" customWidth="1"/>
    <col min="8711" max="8711" width="14.109375" style="559" customWidth="1"/>
    <col min="8712" max="8960" width="10" style="559"/>
    <col min="8961" max="8961" width="6.6640625" style="559" customWidth="1"/>
    <col min="8962" max="8962" width="43.33203125" style="559" customWidth="1"/>
    <col min="8963" max="8963" width="6.33203125" style="559" customWidth="1"/>
    <col min="8964" max="8964" width="7.6640625" style="559" customWidth="1"/>
    <col min="8965" max="8965" width="9" style="559" customWidth="1"/>
    <col min="8966" max="8966" width="12.6640625" style="559" customWidth="1"/>
    <col min="8967" max="8967" width="14.109375" style="559" customWidth="1"/>
    <col min="8968" max="9216" width="10" style="559"/>
    <col min="9217" max="9217" width="6.6640625" style="559" customWidth="1"/>
    <col min="9218" max="9218" width="43.33203125" style="559" customWidth="1"/>
    <col min="9219" max="9219" width="6.33203125" style="559" customWidth="1"/>
    <col min="9220" max="9220" width="7.6640625" style="559" customWidth="1"/>
    <col min="9221" max="9221" width="9" style="559" customWidth="1"/>
    <col min="9222" max="9222" width="12.6640625" style="559" customWidth="1"/>
    <col min="9223" max="9223" width="14.109375" style="559" customWidth="1"/>
    <col min="9224" max="9472" width="10" style="559"/>
    <col min="9473" max="9473" width="6.6640625" style="559" customWidth="1"/>
    <col min="9474" max="9474" width="43.33203125" style="559" customWidth="1"/>
    <col min="9475" max="9475" width="6.33203125" style="559" customWidth="1"/>
    <col min="9476" max="9476" width="7.6640625" style="559" customWidth="1"/>
    <col min="9477" max="9477" width="9" style="559" customWidth="1"/>
    <col min="9478" max="9478" width="12.6640625" style="559" customWidth="1"/>
    <col min="9479" max="9479" width="14.109375" style="559" customWidth="1"/>
    <col min="9480" max="9728" width="10" style="559"/>
    <col min="9729" max="9729" width="6.6640625" style="559" customWidth="1"/>
    <col min="9730" max="9730" width="43.33203125" style="559" customWidth="1"/>
    <col min="9731" max="9731" width="6.33203125" style="559" customWidth="1"/>
    <col min="9732" max="9732" width="7.6640625" style="559" customWidth="1"/>
    <col min="9733" max="9733" width="9" style="559" customWidth="1"/>
    <col min="9734" max="9734" width="12.6640625" style="559" customWidth="1"/>
    <col min="9735" max="9735" width="14.109375" style="559" customWidth="1"/>
    <col min="9736" max="9984" width="10" style="559"/>
    <col min="9985" max="9985" width="6.6640625" style="559" customWidth="1"/>
    <col min="9986" max="9986" width="43.33203125" style="559" customWidth="1"/>
    <col min="9987" max="9987" width="6.33203125" style="559" customWidth="1"/>
    <col min="9988" max="9988" width="7.6640625" style="559" customWidth="1"/>
    <col min="9989" max="9989" width="9" style="559" customWidth="1"/>
    <col min="9990" max="9990" width="12.6640625" style="559" customWidth="1"/>
    <col min="9991" max="9991" width="14.109375" style="559" customWidth="1"/>
    <col min="9992" max="10240" width="10" style="559"/>
    <col min="10241" max="10241" width="6.6640625" style="559" customWidth="1"/>
    <col min="10242" max="10242" width="43.33203125" style="559" customWidth="1"/>
    <col min="10243" max="10243" width="6.33203125" style="559" customWidth="1"/>
    <col min="10244" max="10244" width="7.6640625" style="559" customWidth="1"/>
    <col min="10245" max="10245" width="9" style="559" customWidth="1"/>
    <col min="10246" max="10246" width="12.6640625" style="559" customWidth="1"/>
    <col min="10247" max="10247" width="14.109375" style="559" customWidth="1"/>
    <col min="10248" max="10496" width="10" style="559"/>
    <col min="10497" max="10497" width="6.6640625" style="559" customWidth="1"/>
    <col min="10498" max="10498" width="43.33203125" style="559" customWidth="1"/>
    <col min="10499" max="10499" width="6.33203125" style="559" customWidth="1"/>
    <col min="10500" max="10500" width="7.6640625" style="559" customWidth="1"/>
    <col min="10501" max="10501" width="9" style="559" customWidth="1"/>
    <col min="10502" max="10502" width="12.6640625" style="559" customWidth="1"/>
    <col min="10503" max="10503" width="14.109375" style="559" customWidth="1"/>
    <col min="10504" max="10752" width="10" style="559"/>
    <col min="10753" max="10753" width="6.6640625" style="559" customWidth="1"/>
    <col min="10754" max="10754" width="43.33203125" style="559" customWidth="1"/>
    <col min="10755" max="10755" width="6.33203125" style="559" customWidth="1"/>
    <col min="10756" max="10756" width="7.6640625" style="559" customWidth="1"/>
    <col min="10757" max="10757" width="9" style="559" customWidth="1"/>
    <col min="10758" max="10758" width="12.6640625" style="559" customWidth="1"/>
    <col min="10759" max="10759" width="14.109375" style="559" customWidth="1"/>
    <col min="10760" max="11008" width="10" style="559"/>
    <col min="11009" max="11009" width="6.6640625" style="559" customWidth="1"/>
    <col min="11010" max="11010" width="43.33203125" style="559" customWidth="1"/>
    <col min="11011" max="11011" width="6.33203125" style="559" customWidth="1"/>
    <col min="11012" max="11012" width="7.6640625" style="559" customWidth="1"/>
    <col min="11013" max="11013" width="9" style="559" customWidth="1"/>
    <col min="11014" max="11014" width="12.6640625" style="559" customWidth="1"/>
    <col min="11015" max="11015" width="14.109375" style="559" customWidth="1"/>
    <col min="11016" max="11264" width="10" style="559"/>
    <col min="11265" max="11265" width="6.6640625" style="559" customWidth="1"/>
    <col min="11266" max="11266" width="43.33203125" style="559" customWidth="1"/>
    <col min="11267" max="11267" width="6.33203125" style="559" customWidth="1"/>
    <col min="11268" max="11268" width="7.6640625" style="559" customWidth="1"/>
    <col min="11269" max="11269" width="9" style="559" customWidth="1"/>
    <col min="11270" max="11270" width="12.6640625" style="559" customWidth="1"/>
    <col min="11271" max="11271" width="14.109375" style="559" customWidth="1"/>
    <col min="11272" max="11520" width="10" style="559"/>
    <col min="11521" max="11521" width="6.6640625" style="559" customWidth="1"/>
    <col min="11522" max="11522" width="43.33203125" style="559" customWidth="1"/>
    <col min="11523" max="11523" width="6.33203125" style="559" customWidth="1"/>
    <col min="11524" max="11524" width="7.6640625" style="559" customWidth="1"/>
    <col min="11525" max="11525" width="9" style="559" customWidth="1"/>
    <col min="11526" max="11526" width="12.6640625" style="559" customWidth="1"/>
    <col min="11527" max="11527" width="14.109375" style="559" customWidth="1"/>
    <col min="11528" max="11776" width="10" style="559"/>
    <col min="11777" max="11777" width="6.6640625" style="559" customWidth="1"/>
    <col min="11778" max="11778" width="43.33203125" style="559" customWidth="1"/>
    <col min="11779" max="11779" width="6.33203125" style="559" customWidth="1"/>
    <col min="11780" max="11780" width="7.6640625" style="559" customWidth="1"/>
    <col min="11781" max="11781" width="9" style="559" customWidth="1"/>
    <col min="11782" max="11782" width="12.6640625" style="559" customWidth="1"/>
    <col min="11783" max="11783" width="14.109375" style="559" customWidth="1"/>
    <col min="11784" max="12032" width="10" style="559"/>
    <col min="12033" max="12033" width="6.6640625" style="559" customWidth="1"/>
    <col min="12034" max="12034" width="43.33203125" style="559" customWidth="1"/>
    <col min="12035" max="12035" width="6.33203125" style="559" customWidth="1"/>
    <col min="12036" max="12036" width="7.6640625" style="559" customWidth="1"/>
    <col min="12037" max="12037" width="9" style="559" customWidth="1"/>
    <col min="12038" max="12038" width="12.6640625" style="559" customWidth="1"/>
    <col min="12039" max="12039" width="14.109375" style="559" customWidth="1"/>
    <col min="12040" max="12288" width="10" style="559"/>
    <col min="12289" max="12289" width="6.6640625" style="559" customWidth="1"/>
    <col min="12290" max="12290" width="43.33203125" style="559" customWidth="1"/>
    <col min="12291" max="12291" width="6.33203125" style="559" customWidth="1"/>
    <col min="12292" max="12292" width="7.6640625" style="559" customWidth="1"/>
    <col min="12293" max="12293" width="9" style="559" customWidth="1"/>
    <col min="12294" max="12294" width="12.6640625" style="559" customWidth="1"/>
    <col min="12295" max="12295" width="14.109375" style="559" customWidth="1"/>
    <col min="12296" max="12544" width="10" style="559"/>
    <col min="12545" max="12545" width="6.6640625" style="559" customWidth="1"/>
    <col min="12546" max="12546" width="43.33203125" style="559" customWidth="1"/>
    <col min="12547" max="12547" width="6.33203125" style="559" customWidth="1"/>
    <col min="12548" max="12548" width="7.6640625" style="559" customWidth="1"/>
    <col min="12549" max="12549" width="9" style="559" customWidth="1"/>
    <col min="12550" max="12550" width="12.6640625" style="559" customWidth="1"/>
    <col min="12551" max="12551" width="14.109375" style="559" customWidth="1"/>
    <col min="12552" max="12800" width="10" style="559"/>
    <col min="12801" max="12801" width="6.6640625" style="559" customWidth="1"/>
    <col min="12802" max="12802" width="43.33203125" style="559" customWidth="1"/>
    <col min="12803" max="12803" width="6.33203125" style="559" customWidth="1"/>
    <col min="12804" max="12804" width="7.6640625" style="559" customWidth="1"/>
    <col min="12805" max="12805" width="9" style="559" customWidth="1"/>
    <col min="12806" max="12806" width="12.6640625" style="559" customWidth="1"/>
    <col min="12807" max="12807" width="14.109375" style="559" customWidth="1"/>
    <col min="12808" max="13056" width="10" style="559"/>
    <col min="13057" max="13057" width="6.6640625" style="559" customWidth="1"/>
    <col min="13058" max="13058" width="43.33203125" style="559" customWidth="1"/>
    <col min="13059" max="13059" width="6.33203125" style="559" customWidth="1"/>
    <col min="13060" max="13060" width="7.6640625" style="559" customWidth="1"/>
    <col min="13061" max="13061" width="9" style="559" customWidth="1"/>
    <col min="13062" max="13062" width="12.6640625" style="559" customWidth="1"/>
    <col min="13063" max="13063" width="14.109375" style="559" customWidth="1"/>
    <col min="13064" max="13312" width="10" style="559"/>
    <col min="13313" max="13313" width="6.6640625" style="559" customWidth="1"/>
    <col min="13314" max="13314" width="43.33203125" style="559" customWidth="1"/>
    <col min="13315" max="13315" width="6.33203125" style="559" customWidth="1"/>
    <col min="13316" max="13316" width="7.6640625" style="559" customWidth="1"/>
    <col min="13317" max="13317" width="9" style="559" customWidth="1"/>
    <col min="13318" max="13318" width="12.6640625" style="559" customWidth="1"/>
    <col min="13319" max="13319" width="14.109375" style="559" customWidth="1"/>
    <col min="13320" max="13568" width="10" style="559"/>
    <col min="13569" max="13569" width="6.6640625" style="559" customWidth="1"/>
    <col min="13570" max="13570" width="43.33203125" style="559" customWidth="1"/>
    <col min="13571" max="13571" width="6.33203125" style="559" customWidth="1"/>
    <col min="13572" max="13572" width="7.6640625" style="559" customWidth="1"/>
    <col min="13573" max="13573" width="9" style="559" customWidth="1"/>
    <col min="13574" max="13574" width="12.6640625" style="559" customWidth="1"/>
    <col min="13575" max="13575" width="14.109375" style="559" customWidth="1"/>
    <col min="13576" max="13824" width="10" style="559"/>
    <col min="13825" max="13825" width="6.6640625" style="559" customWidth="1"/>
    <col min="13826" max="13826" width="43.33203125" style="559" customWidth="1"/>
    <col min="13827" max="13827" width="6.33203125" style="559" customWidth="1"/>
    <col min="13828" max="13828" width="7.6640625" style="559" customWidth="1"/>
    <col min="13829" max="13829" width="9" style="559" customWidth="1"/>
    <col min="13830" max="13830" width="12.6640625" style="559" customWidth="1"/>
    <col min="13831" max="13831" width="14.109375" style="559" customWidth="1"/>
    <col min="13832" max="14080" width="10" style="559"/>
    <col min="14081" max="14081" width="6.6640625" style="559" customWidth="1"/>
    <col min="14082" max="14082" width="43.33203125" style="559" customWidth="1"/>
    <col min="14083" max="14083" width="6.33203125" style="559" customWidth="1"/>
    <col min="14084" max="14084" width="7.6640625" style="559" customWidth="1"/>
    <col min="14085" max="14085" width="9" style="559" customWidth="1"/>
    <col min="14086" max="14086" width="12.6640625" style="559" customWidth="1"/>
    <col min="14087" max="14087" width="14.109375" style="559" customWidth="1"/>
    <col min="14088" max="14336" width="10" style="559"/>
    <col min="14337" max="14337" width="6.6640625" style="559" customWidth="1"/>
    <col min="14338" max="14338" width="43.33203125" style="559" customWidth="1"/>
    <col min="14339" max="14339" width="6.33203125" style="559" customWidth="1"/>
    <col min="14340" max="14340" width="7.6640625" style="559" customWidth="1"/>
    <col min="14341" max="14341" width="9" style="559" customWidth="1"/>
    <col min="14342" max="14342" width="12.6640625" style="559" customWidth="1"/>
    <col min="14343" max="14343" width="14.109375" style="559" customWidth="1"/>
    <col min="14344" max="14592" width="10" style="559"/>
    <col min="14593" max="14593" width="6.6640625" style="559" customWidth="1"/>
    <col min="14594" max="14594" width="43.33203125" style="559" customWidth="1"/>
    <col min="14595" max="14595" width="6.33203125" style="559" customWidth="1"/>
    <col min="14596" max="14596" width="7.6640625" style="559" customWidth="1"/>
    <col min="14597" max="14597" width="9" style="559" customWidth="1"/>
    <col min="14598" max="14598" width="12.6640625" style="559" customWidth="1"/>
    <col min="14599" max="14599" width="14.109375" style="559" customWidth="1"/>
    <col min="14600" max="14848" width="10" style="559"/>
    <col min="14849" max="14849" width="6.6640625" style="559" customWidth="1"/>
    <col min="14850" max="14850" width="43.33203125" style="559" customWidth="1"/>
    <col min="14851" max="14851" width="6.33203125" style="559" customWidth="1"/>
    <col min="14852" max="14852" width="7.6640625" style="559" customWidth="1"/>
    <col min="14853" max="14853" width="9" style="559" customWidth="1"/>
    <col min="14854" max="14854" width="12.6640625" style="559" customWidth="1"/>
    <col min="14855" max="14855" width="14.109375" style="559" customWidth="1"/>
    <col min="14856" max="15104" width="10" style="559"/>
    <col min="15105" max="15105" width="6.6640625" style="559" customWidth="1"/>
    <col min="15106" max="15106" width="43.33203125" style="559" customWidth="1"/>
    <col min="15107" max="15107" width="6.33203125" style="559" customWidth="1"/>
    <col min="15108" max="15108" width="7.6640625" style="559" customWidth="1"/>
    <col min="15109" max="15109" width="9" style="559" customWidth="1"/>
    <col min="15110" max="15110" width="12.6640625" style="559" customWidth="1"/>
    <col min="15111" max="15111" width="14.109375" style="559" customWidth="1"/>
    <col min="15112" max="15360" width="10" style="559"/>
    <col min="15361" max="15361" width="6.6640625" style="559" customWidth="1"/>
    <col min="15362" max="15362" width="43.33203125" style="559" customWidth="1"/>
    <col min="15363" max="15363" width="6.33203125" style="559" customWidth="1"/>
    <col min="15364" max="15364" width="7.6640625" style="559" customWidth="1"/>
    <col min="15365" max="15365" width="9" style="559" customWidth="1"/>
    <col min="15366" max="15366" width="12.6640625" style="559" customWidth="1"/>
    <col min="15367" max="15367" width="14.109375" style="559" customWidth="1"/>
    <col min="15368" max="15616" width="10" style="559"/>
    <col min="15617" max="15617" width="6.6640625" style="559" customWidth="1"/>
    <col min="15618" max="15618" width="43.33203125" style="559" customWidth="1"/>
    <col min="15619" max="15619" width="6.33203125" style="559" customWidth="1"/>
    <col min="15620" max="15620" width="7.6640625" style="559" customWidth="1"/>
    <col min="15621" max="15621" width="9" style="559" customWidth="1"/>
    <col min="15622" max="15622" width="12.6640625" style="559" customWidth="1"/>
    <col min="15623" max="15623" width="14.109375" style="559" customWidth="1"/>
    <col min="15624" max="15872" width="10" style="559"/>
    <col min="15873" max="15873" width="6.6640625" style="559" customWidth="1"/>
    <col min="15874" max="15874" width="43.33203125" style="559" customWidth="1"/>
    <col min="15875" max="15875" width="6.33203125" style="559" customWidth="1"/>
    <col min="15876" max="15876" width="7.6640625" style="559" customWidth="1"/>
    <col min="15877" max="15877" width="9" style="559" customWidth="1"/>
    <col min="15878" max="15878" width="12.6640625" style="559" customWidth="1"/>
    <col min="15879" max="15879" width="14.109375" style="559" customWidth="1"/>
    <col min="15880" max="16128" width="10" style="559"/>
    <col min="16129" max="16129" width="6.6640625" style="559" customWidth="1"/>
    <col min="16130" max="16130" width="43.33203125" style="559" customWidth="1"/>
    <col min="16131" max="16131" width="6.33203125" style="559" customWidth="1"/>
    <col min="16132" max="16132" width="7.6640625" style="559" customWidth="1"/>
    <col min="16133" max="16133" width="9" style="559" customWidth="1"/>
    <col min="16134" max="16134" width="12.6640625" style="559" customWidth="1"/>
    <col min="16135" max="16135" width="14.109375" style="559" customWidth="1"/>
    <col min="16136" max="16384" width="10" style="559"/>
  </cols>
  <sheetData>
    <row r="1" spans="1:41" s="630" customFormat="1" ht="31.5" customHeight="1">
      <c r="A1" s="663"/>
      <c r="B1" s="674" t="s">
        <v>366</v>
      </c>
      <c r="C1" s="680"/>
      <c r="D1" s="688"/>
      <c r="E1" s="627"/>
      <c r="F1" s="628"/>
      <c r="G1" s="629"/>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row>
    <row r="2" spans="1:41" s="630" customFormat="1" ht="15.6">
      <c r="A2" s="663"/>
      <c r="B2" s="674" t="s">
        <v>367</v>
      </c>
      <c r="C2" s="680"/>
      <c r="D2" s="688"/>
      <c r="E2" s="627"/>
      <c r="F2" s="628"/>
      <c r="G2" s="629"/>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row>
    <row r="3" spans="1:41" s="630" customFormat="1" ht="15.6">
      <c r="A3" s="664"/>
      <c r="B3" s="674" t="s">
        <v>368</v>
      </c>
      <c r="C3" s="681"/>
      <c r="D3" s="689"/>
      <c r="E3" s="632"/>
      <c r="F3" s="628"/>
      <c r="G3" s="629"/>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c r="AO3" s="631"/>
    </row>
    <row r="4" spans="1:41">
      <c r="C4" s="614"/>
      <c r="D4" s="614"/>
      <c r="F4" s="562"/>
    </row>
    <row r="5" spans="1:41" s="637" customFormat="1" ht="28.8">
      <c r="A5" s="666" t="s">
        <v>369</v>
      </c>
      <c r="B5" s="666" t="s">
        <v>370</v>
      </c>
      <c r="C5" s="682" t="s">
        <v>371</v>
      </c>
      <c r="D5" s="682" t="s">
        <v>372</v>
      </c>
      <c r="E5" s="635" t="s">
        <v>373</v>
      </c>
      <c r="F5" s="634" t="s">
        <v>374</v>
      </c>
      <c r="G5" s="636"/>
    </row>
    <row r="7" spans="1:41" ht="57.6">
      <c r="B7" s="675" t="s">
        <v>375</v>
      </c>
    </row>
    <row r="9" spans="1:41" ht="43.2">
      <c r="B9" s="665" t="s">
        <v>376</v>
      </c>
      <c r="E9" s="563"/>
    </row>
    <row r="10" spans="1:41">
      <c r="E10" s="563"/>
    </row>
    <row r="11" spans="1:41">
      <c r="B11" s="665" t="s">
        <v>331</v>
      </c>
      <c r="E11" s="563"/>
    </row>
    <row r="12" spans="1:41">
      <c r="E12" s="563"/>
    </row>
    <row r="13" spans="1:41" s="639" customFormat="1" ht="15.6">
      <c r="A13" s="667"/>
      <c r="B13" s="676" t="s">
        <v>377</v>
      </c>
      <c r="C13" s="683"/>
      <c r="D13" s="690"/>
      <c r="E13" s="638"/>
      <c r="F13" s="628"/>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row>
    <row r="14" spans="1:41" s="630" customFormat="1" ht="92.4">
      <c r="A14" s="668"/>
      <c r="B14" s="677" t="s">
        <v>378</v>
      </c>
      <c r="C14" s="684" t="s">
        <v>351</v>
      </c>
      <c r="D14" s="684">
        <v>2</v>
      </c>
      <c r="E14" s="641"/>
      <c r="F14" s="642">
        <f>E14*D14</f>
        <v>0</v>
      </c>
    </row>
    <row r="15" spans="1:41" s="630" customFormat="1" ht="15.6">
      <c r="A15" s="669"/>
      <c r="B15" s="676" t="s">
        <v>379</v>
      </c>
      <c r="C15" s="683"/>
      <c r="D15" s="691"/>
      <c r="E15" s="638"/>
      <c r="F15" s="643"/>
    </row>
    <row r="16" spans="1:41" s="630" customFormat="1" ht="79.2">
      <c r="A16" s="668"/>
      <c r="B16" s="677" t="s">
        <v>380</v>
      </c>
      <c r="C16" s="684" t="s">
        <v>351</v>
      </c>
      <c r="D16" s="684">
        <v>10</v>
      </c>
      <c r="E16" s="641"/>
      <c r="F16" s="642">
        <f>E16*D16</f>
        <v>0</v>
      </c>
    </row>
    <row r="17" spans="1:36" s="630" customFormat="1" ht="15.6">
      <c r="A17" s="670"/>
      <c r="B17" s="677"/>
      <c r="C17" s="618"/>
      <c r="D17" s="692"/>
      <c r="E17" s="644"/>
      <c r="F17" s="645"/>
    </row>
    <row r="18" spans="1:36" s="630" customFormat="1" ht="15.6">
      <c r="A18" s="670"/>
      <c r="B18" s="677"/>
      <c r="C18" s="618"/>
      <c r="D18" s="692"/>
      <c r="E18" s="644"/>
      <c r="F18" s="645"/>
    </row>
    <row r="19" spans="1:36" s="630" customFormat="1" ht="15.6">
      <c r="A19" s="670"/>
      <c r="B19" s="677"/>
      <c r="C19" s="618"/>
      <c r="D19" s="692"/>
      <c r="E19" s="644"/>
      <c r="F19" s="645"/>
    </row>
    <row r="20" spans="1:36" s="630" customFormat="1" ht="15.6">
      <c r="A20" s="670"/>
      <c r="B20" s="677"/>
      <c r="C20" s="618"/>
      <c r="D20" s="692"/>
      <c r="E20" s="644"/>
      <c r="F20" s="645"/>
    </row>
    <row r="21" spans="1:36" s="630" customFormat="1" ht="15.6">
      <c r="A21" s="670"/>
      <c r="B21" s="677"/>
      <c r="C21" s="618"/>
      <c r="D21" s="692"/>
      <c r="E21" s="644"/>
      <c r="F21" s="645"/>
    </row>
    <row r="22" spans="1:36" s="630" customFormat="1" ht="15.6">
      <c r="A22" s="669"/>
      <c r="B22" s="676" t="s">
        <v>381</v>
      </c>
      <c r="C22" s="683"/>
      <c r="D22" s="691"/>
      <c r="E22" s="638"/>
      <c r="F22" s="643"/>
    </row>
    <row r="23" spans="1:36" s="630" customFormat="1" ht="79.2">
      <c r="A23" s="668"/>
      <c r="B23" s="677" t="s">
        <v>382</v>
      </c>
      <c r="C23" s="684" t="s">
        <v>351</v>
      </c>
      <c r="D23" s="684">
        <v>6</v>
      </c>
      <c r="E23" s="641"/>
      <c r="F23" s="642">
        <f>D23*E23</f>
        <v>0</v>
      </c>
    </row>
    <row r="24" spans="1:36" s="639" customFormat="1" ht="66">
      <c r="A24" s="671"/>
      <c r="B24" s="677" t="s">
        <v>383</v>
      </c>
      <c r="C24" s="684" t="s">
        <v>351</v>
      </c>
      <c r="D24" s="684">
        <v>4</v>
      </c>
      <c r="E24" s="641"/>
      <c r="F24" s="642">
        <f>D24*E24</f>
        <v>0</v>
      </c>
      <c r="G24" s="63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row>
    <row r="25" spans="1:36" s="630" customFormat="1" ht="66">
      <c r="A25" s="668"/>
      <c r="B25" s="677" t="s">
        <v>384</v>
      </c>
      <c r="C25" s="684" t="s">
        <v>351</v>
      </c>
      <c r="D25" s="684">
        <v>2</v>
      </c>
      <c r="E25" s="641"/>
      <c r="F25" s="642">
        <f>E25*D25</f>
        <v>0</v>
      </c>
    </row>
    <row r="26" spans="1:36" s="630" customFormat="1" ht="39.6">
      <c r="A26" s="668"/>
      <c r="B26" s="677" t="s">
        <v>385</v>
      </c>
      <c r="C26" s="684" t="s">
        <v>351</v>
      </c>
      <c r="D26" s="684">
        <v>2</v>
      </c>
      <c r="E26" s="641"/>
      <c r="F26" s="642">
        <f>D26*E26</f>
        <v>0</v>
      </c>
    </row>
    <row r="27" spans="1:36" s="631" customFormat="1" ht="66">
      <c r="A27" s="668"/>
      <c r="B27" s="677" t="s">
        <v>386</v>
      </c>
      <c r="C27" s="684" t="s">
        <v>339</v>
      </c>
      <c r="D27" s="684">
        <v>70</v>
      </c>
      <c r="E27" s="641"/>
      <c r="F27" s="642">
        <f>E27*D27</f>
        <v>0</v>
      </c>
      <c r="G27" s="630"/>
      <c r="H27" s="630"/>
      <c r="I27" s="630"/>
      <c r="J27" s="630"/>
    </row>
    <row r="28" spans="1:36" s="630" customFormat="1" ht="15.6">
      <c r="A28" s="669"/>
      <c r="B28" s="676" t="s">
        <v>387</v>
      </c>
      <c r="C28" s="683"/>
      <c r="D28" s="691"/>
      <c r="E28" s="638"/>
      <c r="F28" s="643"/>
    </row>
    <row r="29" spans="1:36" s="630" customFormat="1" ht="66">
      <c r="A29" s="668"/>
      <c r="B29" s="677" t="s">
        <v>388</v>
      </c>
      <c r="C29" s="684" t="s">
        <v>351</v>
      </c>
      <c r="D29" s="684">
        <v>8</v>
      </c>
      <c r="E29" s="641"/>
      <c r="F29" s="642">
        <f>D29*E29</f>
        <v>0</v>
      </c>
      <c r="I29" s="646"/>
      <c r="J29" s="647"/>
      <c r="K29" s="647"/>
      <c r="L29" s="648"/>
      <c r="M29" s="649"/>
    </row>
    <row r="30" spans="1:36" s="630" customFormat="1" ht="79.2">
      <c r="A30" s="671"/>
      <c r="B30" s="677" t="s">
        <v>389</v>
      </c>
      <c r="C30" s="684" t="s">
        <v>351</v>
      </c>
      <c r="D30" s="684">
        <v>8</v>
      </c>
      <c r="E30" s="641"/>
      <c r="F30" s="642">
        <f>D30*E30</f>
        <v>0</v>
      </c>
      <c r="I30" s="646"/>
      <c r="J30" s="647"/>
      <c r="K30" s="647"/>
      <c r="L30" s="648"/>
      <c r="M30" s="649"/>
    </row>
    <row r="31" spans="1:36" s="630" customFormat="1" ht="79.2">
      <c r="A31" s="668"/>
      <c r="B31" s="677" t="s">
        <v>390</v>
      </c>
      <c r="C31" s="684" t="s">
        <v>351</v>
      </c>
      <c r="D31" s="684">
        <v>6</v>
      </c>
      <c r="E31" s="641"/>
      <c r="F31" s="642">
        <f>D31*E31</f>
        <v>0</v>
      </c>
      <c r="I31" s="646"/>
      <c r="J31" s="647"/>
      <c r="K31" s="647"/>
      <c r="L31" s="648"/>
      <c r="M31" s="649"/>
    </row>
    <row r="32" spans="1:36" s="630" customFormat="1" ht="66">
      <c r="A32" s="668"/>
      <c r="B32" s="677" t="s">
        <v>391</v>
      </c>
      <c r="C32" s="684" t="s">
        <v>339</v>
      </c>
      <c r="D32" s="684">
        <v>150</v>
      </c>
      <c r="E32" s="641"/>
      <c r="F32" s="642">
        <f>D32*E32</f>
        <v>0</v>
      </c>
      <c r="I32" s="646"/>
      <c r="J32" s="647"/>
      <c r="K32" s="647"/>
      <c r="L32" s="648"/>
      <c r="M32" s="649"/>
    </row>
    <row r="33" spans="1:13" s="630" customFormat="1" ht="79.2">
      <c r="A33" s="668"/>
      <c r="B33" s="677" t="s">
        <v>392</v>
      </c>
      <c r="C33" s="684" t="s">
        <v>351</v>
      </c>
      <c r="D33" s="684">
        <v>2</v>
      </c>
      <c r="E33" s="641"/>
      <c r="F33" s="642">
        <f>D33*E33</f>
        <v>0</v>
      </c>
    </row>
    <row r="34" spans="1:13" s="630" customFormat="1" ht="17.25" customHeight="1">
      <c r="A34" s="668"/>
      <c r="B34" s="677"/>
      <c r="C34" s="684"/>
      <c r="D34" s="684"/>
      <c r="E34" s="641"/>
      <c r="F34" s="642"/>
      <c r="G34" s="629"/>
    </row>
    <row r="35" spans="1:13" s="561" customFormat="1" ht="48" customHeight="1">
      <c r="A35" s="665"/>
      <c r="B35" s="665" t="s">
        <v>393</v>
      </c>
      <c r="C35" s="616" t="s">
        <v>93</v>
      </c>
      <c r="D35" s="616">
        <v>1</v>
      </c>
      <c r="E35" s="564"/>
      <c r="F35" s="564">
        <f>D35*E35</f>
        <v>0</v>
      </c>
    </row>
    <row r="36" spans="1:13" s="561" customFormat="1" ht="17.25" customHeight="1">
      <c r="A36" s="665"/>
      <c r="B36" s="665"/>
      <c r="C36" s="616"/>
      <c r="D36" s="693"/>
      <c r="E36" s="564"/>
      <c r="F36" s="564"/>
    </row>
    <row r="37" spans="1:13" s="561" customFormat="1" ht="21" customHeight="1">
      <c r="A37" s="665"/>
      <c r="B37" s="678" t="s">
        <v>394</v>
      </c>
      <c r="C37" s="685" t="s">
        <v>395</v>
      </c>
      <c r="D37" s="685">
        <v>3</v>
      </c>
      <c r="E37" s="650"/>
      <c r="F37" s="564">
        <f>SUM(F13:F35)*0.03</f>
        <v>0</v>
      </c>
    </row>
    <row r="38" spans="1:13" s="561" customFormat="1" ht="18" customHeight="1">
      <c r="A38" s="665"/>
      <c r="B38" s="678" t="s">
        <v>396</v>
      </c>
      <c r="C38" s="685" t="s">
        <v>395</v>
      </c>
      <c r="D38" s="685">
        <v>3</v>
      </c>
      <c r="E38" s="650"/>
      <c r="F38" s="564">
        <f>SUM(F13:F35)*0.03</f>
        <v>0</v>
      </c>
    </row>
    <row r="39" spans="1:13" s="561" customFormat="1" ht="31.5" customHeight="1" thickBot="1">
      <c r="A39" s="672"/>
      <c r="B39" s="679" t="s">
        <v>397</v>
      </c>
      <c r="C39" s="686" t="s">
        <v>395</v>
      </c>
      <c r="D39" s="686">
        <v>5</v>
      </c>
      <c r="E39" s="651"/>
      <c r="F39" s="652">
        <f>SUM(F13:F35)*0.05</f>
        <v>0</v>
      </c>
    </row>
    <row r="40" spans="1:13" s="654" customFormat="1" ht="15" thickTop="1">
      <c r="A40" s="665"/>
      <c r="B40" s="678"/>
      <c r="C40" s="685"/>
      <c r="D40" s="685"/>
      <c r="E40" s="650"/>
      <c r="F40" s="564"/>
      <c r="G40" s="653"/>
    </row>
    <row r="41" spans="1:13" s="655" customFormat="1">
      <c r="A41" s="673"/>
      <c r="B41" s="673" t="s">
        <v>398</v>
      </c>
      <c r="C41" s="687"/>
      <c r="D41" s="687"/>
      <c r="E41" s="576"/>
      <c r="F41" s="576">
        <f>SUM(F13:F40)</f>
        <v>0</v>
      </c>
      <c r="G41" s="561"/>
    </row>
    <row r="42" spans="1:13">
      <c r="E42" s="563"/>
    </row>
    <row r="43" spans="1:13" s="655" customFormat="1">
      <c r="A43" s="665"/>
      <c r="B43" s="665"/>
      <c r="C43" s="616"/>
      <c r="D43" s="616"/>
      <c r="E43" s="633"/>
      <c r="F43" s="563"/>
      <c r="G43" s="561"/>
    </row>
    <row r="44" spans="1:13" ht="63" customHeight="1">
      <c r="B44" s="665" t="s">
        <v>399</v>
      </c>
      <c r="I44" s="656"/>
      <c r="J44" s="657"/>
      <c r="K44" s="657"/>
      <c r="L44" s="658"/>
      <c r="M44" s="659"/>
    </row>
    <row r="48" spans="1:13" s="654" customFormat="1">
      <c r="A48" s="665"/>
      <c r="B48" s="665"/>
      <c r="C48" s="616"/>
      <c r="D48" s="616"/>
      <c r="E48" s="633"/>
      <c r="F48" s="563"/>
      <c r="G48" s="653"/>
    </row>
    <row r="49" spans="1:13">
      <c r="I49" s="656"/>
      <c r="J49" s="657"/>
      <c r="K49" s="657"/>
      <c r="L49" s="658"/>
      <c r="M49" s="660"/>
    </row>
    <row r="51" spans="1:13">
      <c r="I51" s="656"/>
      <c r="J51" s="657"/>
      <c r="K51" s="657"/>
      <c r="L51" s="658"/>
      <c r="M51" s="660"/>
    </row>
    <row r="52" spans="1:13">
      <c r="I52" s="656"/>
      <c r="J52" s="657"/>
      <c r="K52" s="657"/>
      <c r="L52" s="658"/>
      <c r="M52" s="660"/>
    </row>
    <row r="53" spans="1:13">
      <c r="I53" s="656"/>
      <c r="J53" s="657"/>
      <c r="K53" s="657"/>
      <c r="L53" s="658"/>
      <c r="M53" s="660"/>
    </row>
    <row r="59" spans="1:13" s="662" customFormat="1">
      <c r="A59" s="665"/>
      <c r="B59" s="665"/>
      <c r="C59" s="616"/>
      <c r="D59" s="616"/>
      <c r="E59" s="633"/>
      <c r="F59" s="563"/>
      <c r="G59" s="661"/>
    </row>
    <row r="189" spans="4:4">
      <c r="D189" s="616">
        <v>440</v>
      </c>
    </row>
    <row r="197" spans="4:4">
      <c r="D197" s="616">
        <v>120</v>
      </c>
    </row>
    <row r="201" spans="4:4">
      <c r="D201" s="616">
        <v>17</v>
      </c>
    </row>
    <row r="203" spans="4:4">
      <c r="D203" s="616">
        <v>120</v>
      </c>
    </row>
  </sheetData>
  <sheetProtection algorithmName="SHA-512" hashValue="D11JnondFJQaLmdKpq1eoJc/EV+ywXMl9zGvCGJIxmgi6DAz4fYEQ0x1c52z+q41SxjQVJqmqiu028uOkI6rig==" saltValue="iwrzPe1+C0yuprjnT5Hn1A==" spinCount="100000" sheet="1" objects="1" scenarios="1"/>
  <pageMargins left="0.9055118110236221" right="0.74803149606299213" top="0.86614173228346458" bottom="0.9055118110236221" header="0.39370078740157483" footer="0.55118110236220474"/>
  <pageSetup paperSize="9" orientation="portrait" useFirstPageNumber="1" r:id="rId1"/>
  <headerFooter alignWithMargins="0">
    <oddHeader>&amp;L&amp;"Times New Roman,Krepko"&amp;10&amp;UPopis del_elektro inštalacije&amp;R&amp;10&amp;P</oddHeader>
    <oddFooter xml:space="preserve">&amp;C___________________________________________________________________________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f7af50-f2d4-4de2-8f38-7b28da80ba69">
      <Terms xmlns="http://schemas.microsoft.com/office/infopath/2007/PartnerControls"/>
    </lcf76f155ced4ddcb4097134ff3c332f>
    <TaxCatchAll xmlns="6eab7f14-bfbb-4cf9-a167-0c1ac29b93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FBE31E644B8A14FB0B4786A4A645C1B" ma:contentTypeVersion="20" ma:contentTypeDescription="Ustvari nov dokument." ma:contentTypeScope="" ma:versionID="5e883b0211ff8e385a4fdeedd8bdc148">
  <xsd:schema xmlns:xsd="http://www.w3.org/2001/XMLSchema" xmlns:xs="http://www.w3.org/2001/XMLSchema" xmlns:p="http://schemas.microsoft.com/office/2006/metadata/properties" xmlns:ns2="74f7af50-f2d4-4de2-8f38-7b28da80ba69" xmlns:ns3="6eab7f14-bfbb-4cf9-a167-0c1ac29b930a" targetNamespace="http://schemas.microsoft.com/office/2006/metadata/properties" ma:root="true" ma:fieldsID="d97d658b5dee1806e63848a500677118" ns2:_="" ns3:_="">
    <xsd:import namespace="74f7af50-f2d4-4de2-8f38-7b28da80ba69"/>
    <xsd:import namespace="6eab7f14-bfbb-4cf9-a167-0c1ac29b9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7af50-f2d4-4de2-8f38-7b28da80b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Oznake slike" ma:readOnly="false" ma:fieldId="{5cf76f15-5ced-4ddc-b409-7134ff3c332f}" ma:taxonomyMulti="true" ma:sspId="9ca2da06-c29e-48a4-8167-633da405d9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b7f14-bfbb-4cf9-a167-0c1ac29b930a"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1" nillable="true" ma:displayName="Taxonomy Catch All Column" ma:hidden="true" ma:list="{081ad80a-7103-454d-8422-3de589a6f0de}" ma:internalName="TaxCatchAll" ma:showField="CatchAllData" ma:web="6eab7f14-bfbb-4cf9-a167-0c1ac29b9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40DE3-5D3B-4F69-A09D-10BCA9D0B1F6}">
  <ds:schemaRefs>
    <ds:schemaRef ds:uri="http://schemas.microsoft.com/office/2006/metadata/properties"/>
    <ds:schemaRef ds:uri="http://schemas.microsoft.com/office/infopath/2007/PartnerControls"/>
    <ds:schemaRef ds:uri="74f7af50-f2d4-4de2-8f38-7b28da80ba69"/>
    <ds:schemaRef ds:uri="6eab7f14-bfbb-4cf9-a167-0c1ac29b930a"/>
  </ds:schemaRefs>
</ds:datastoreItem>
</file>

<file path=customXml/itemProps2.xml><?xml version="1.0" encoding="utf-8"?>
<ds:datastoreItem xmlns:ds="http://schemas.openxmlformats.org/officeDocument/2006/customXml" ds:itemID="{DBF0565F-3E2C-4FD5-8A25-F64EC238C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7af50-f2d4-4de2-8f38-7b28da80ba69"/>
    <ds:schemaRef ds:uri="6eab7f14-bfbb-4cf9-a167-0c1ac29b9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E30234-EC42-4C17-B21C-B287154F73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8</vt:i4>
      </vt:variant>
    </vt:vector>
  </HeadingPairs>
  <TitlesOfParts>
    <vt:vector size="14" baseType="lpstr">
      <vt:lpstr>SKUPNA rekapitulacija</vt:lpstr>
      <vt:lpstr>GD</vt:lpstr>
      <vt:lpstr>OD</vt:lpstr>
      <vt:lpstr>REKAPITULACIJA elektro</vt:lpstr>
      <vt:lpstr>JAKI TOK</vt:lpstr>
      <vt:lpstr>STREL.</vt:lpstr>
      <vt:lpstr>GD!Področje_tiskanja</vt:lpstr>
      <vt:lpstr>'JAKI TOK'!Področje_tiskanja</vt:lpstr>
      <vt:lpstr>OD!Področje_tiskanja</vt:lpstr>
      <vt:lpstr>'REKAPITULACIJA elektro'!Področje_tiskanja</vt:lpstr>
      <vt:lpstr>'SKUPNA rekapitulacija'!Področje_tiskanja</vt:lpstr>
      <vt:lpstr>STREL.!Področje_tiskanja</vt:lpstr>
      <vt:lpstr>'JAKI TOK'!Tiskanje_naslovov</vt:lpstr>
      <vt:lpstr>STREL.!Tiskanje_naslovov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dc:creator>
  <cp:lastModifiedBy>Gabrijela Šegula</cp:lastModifiedBy>
  <cp:lastPrinted>2024-05-28T11:37:24Z</cp:lastPrinted>
  <dcterms:created xsi:type="dcterms:W3CDTF">2013-08-20T10:58:31Z</dcterms:created>
  <dcterms:modified xsi:type="dcterms:W3CDTF">2024-08-07T06:32:42Z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0x0101000FBE31E644B8A14FB0B4786A4A645C1B</vt:lpwstr>
  </property>
  <property fmtid="{D5CDD505-2E9C-101B-9397-08002B2CF9AE}" pid="3" name="MediaServiceImageTags">
    <vt:lpwstr/>
  </property>
</Properties>
</file>