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NGENERIJA\2020\14_Vrtec telovadnica BOS\PZI\Popisi kontrola\"/>
    </mc:Choice>
  </mc:AlternateContent>
  <bookViews>
    <workbookView xWindow="0" yWindow="60" windowWidth="12540" windowHeight="10425"/>
  </bookViews>
  <sheets>
    <sheet name="REKAPITULACIJA_ODSTR. DELA" sheetId="3" r:id="rId1"/>
    <sheet name="I.Pipravljalna dela" sheetId="2" r:id="rId2"/>
    <sheet name="II.Odstranjevalna dela" sheetId="8" r:id="rId3"/>
  </sheets>
  <definedNames>
    <definedName name="_xlnm.Print_Area" localSheetId="1">'I.Pipravljalna dela'!$A$1:$F$14</definedName>
    <definedName name="_xlnm.Print_Area" localSheetId="0">'REKAPITULACIJA_ODSTR. DELA'!$A$1:$E$23</definedName>
    <definedName name="_xlnm.Print_Titles" localSheetId="2">'II.Odstranjevalna dela'!$3:$3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8" l="1"/>
  <c r="D15" i="8" l="1"/>
  <c r="D7" i="8"/>
  <c r="D33" i="8"/>
  <c r="F27" i="8"/>
  <c r="D25" i="8"/>
  <c r="D45" i="8" l="1"/>
  <c r="D41" i="8"/>
  <c r="D39" i="8"/>
  <c r="D37" i="8"/>
  <c r="D31" i="8"/>
  <c r="D19" i="8"/>
  <c r="D13" i="8" l="1"/>
  <c r="D9" i="8"/>
  <c r="D11" i="2"/>
  <c r="F25" i="8" l="1"/>
  <c r="F51" i="8" l="1"/>
  <c r="F49" i="8"/>
  <c r="F43" i="8" l="1"/>
  <c r="F41" i="8"/>
  <c r="F21" i="8" l="1"/>
  <c r="F11" i="8"/>
  <c r="F31" i="8" l="1"/>
  <c r="F23" i="8"/>
  <c r="F19" i="8"/>
  <c r="F7" i="2"/>
  <c r="F9" i="2"/>
  <c r="F45" i="8" l="1"/>
  <c r="F39" i="8"/>
  <c r="F37" i="8"/>
  <c r="F35" i="8"/>
  <c r="F33" i="8"/>
  <c r="F29" i="8"/>
  <c r="F17" i="8"/>
  <c r="F15" i="8"/>
  <c r="F13" i="8"/>
  <c r="F9" i="8"/>
  <c r="F7" i="8"/>
  <c r="F54" i="8" l="1"/>
  <c r="E15" i="3"/>
  <c r="F11" i="2" l="1"/>
  <c r="F14" i="2" s="1"/>
  <c r="E13" i="3" s="1"/>
  <c r="E18" i="3" l="1"/>
  <c r="E20" i="3" l="1"/>
  <c r="E22" i="3" s="1"/>
</calcChain>
</file>

<file path=xl/sharedStrings.xml><?xml version="1.0" encoding="utf-8"?>
<sst xmlns="http://schemas.openxmlformats.org/spreadsheetml/2006/main" count="110" uniqueCount="76">
  <si>
    <t>1.</t>
  </si>
  <si>
    <t>2.</t>
  </si>
  <si>
    <t>Post.</t>
  </si>
  <si>
    <t>Opis postavke</t>
  </si>
  <si>
    <t>Enota mere</t>
  </si>
  <si>
    <t>Količina</t>
  </si>
  <si>
    <t>Cena za enoto</t>
  </si>
  <si>
    <t>SKUPAJ:</t>
  </si>
  <si>
    <t>I.</t>
  </si>
  <si>
    <t>kpl</t>
  </si>
  <si>
    <t>m2</t>
  </si>
  <si>
    <t>II.</t>
  </si>
  <si>
    <t>m3</t>
  </si>
  <si>
    <t>3.</t>
  </si>
  <si>
    <t>4.</t>
  </si>
  <si>
    <t>kg</t>
  </si>
  <si>
    <t>5.</t>
  </si>
  <si>
    <t>6.</t>
  </si>
  <si>
    <t>7.</t>
  </si>
  <si>
    <t>8.</t>
  </si>
  <si>
    <t>9.</t>
  </si>
  <si>
    <t>10.</t>
  </si>
  <si>
    <t>11.</t>
  </si>
  <si>
    <t>12.</t>
  </si>
  <si>
    <t>Skupaj brez DDV:</t>
  </si>
  <si>
    <t>13.</t>
  </si>
  <si>
    <t>14.</t>
  </si>
  <si>
    <t>15.</t>
  </si>
  <si>
    <t>16.</t>
  </si>
  <si>
    <t>17.</t>
  </si>
  <si>
    <t>18.</t>
  </si>
  <si>
    <t>19.</t>
  </si>
  <si>
    <t>20.</t>
  </si>
  <si>
    <t>21.</t>
  </si>
  <si>
    <t>22.</t>
  </si>
  <si>
    <t>23.</t>
  </si>
  <si>
    <t>kos</t>
  </si>
  <si>
    <t xml:space="preserve"> </t>
  </si>
  <si>
    <t>m</t>
  </si>
  <si>
    <t>Vrednost (€)</t>
  </si>
  <si>
    <t>Priprava in zavarovanje gradbišča, kasnejša odstranitev gradbišča; postavitev premične pisarne in sanitarij, gradbiščne table, prometne signalizacije ter odstranitev, ipd.; v postavko vključena zakoličba vse komunalnih vodov na obravnavanem območju; kompletno z vsemi pomožnimi deli</t>
  </si>
  <si>
    <t>Kompletna odstranitev PVC talne obloge (topli pod), s prenosom do mesta nakladanja in odvozom na trajno deponijo</t>
  </si>
  <si>
    <t>Kompletna odstranitev kamna, s prenosom do mesta nakladanja in odvozom na trajno deponijo</t>
  </si>
  <si>
    <t>Kompletna odstranitev PVC folije, s prenosom do mesta nakladanja in odvozom na trajno deponijo</t>
  </si>
  <si>
    <t>Kompletna odstranitev pločevinastih žlebov vključno s pritrdilnim materialom, s prenosom do mesta nakladanja in odvozom na trajno deponijo</t>
  </si>
  <si>
    <t>Kompletna odstranitev kovinskih ograj, kovinskih rešetk, jeklenih stopnic, jeklenih podestov, jeklenih konstrukcij, jeklenih podkonstrukcij, jeklenih profilov, ipd., s prenosom do mesta nakladanja in odvozom na trajno deponijo</t>
  </si>
  <si>
    <t>Kompletna odstranitev kamnitih okenskih polic, s prenosom do mesta nakladanja in odvozom na trajno deponijo</t>
  </si>
  <si>
    <t>Kompletna odstranitev vrat in oken površine do 2,0 m2 vključno z policami, žaluzijami in pritrdilnim materialom, s prenosom do mesta nakladanja in odvozom na trajno deponijo</t>
  </si>
  <si>
    <t>Kompletna odstranitev vrat in oken površine med 2,0 m2 in 4,0 m2 vključno z policami, žaluzijami in pritrdilnim materialom, s prenosom do mesta nakladanja in odvozom na trajno deponijo</t>
  </si>
  <si>
    <t>Kompletna odstranitev vrat in oken površine nad 4,0 m2 vključno z policami, žaluzijami in pritrdilnim materialom, s prenosom do mesta nakladanja in odvozom na trajno deponijo</t>
  </si>
  <si>
    <t>Kompletna odstranitev nasutja oz. zemljine, s prenosom do mesta nakladanja in odvozom na trajno deponijo</t>
  </si>
  <si>
    <t>Kompletna odstranitev strojnih inštalacij po objektih, s prenosom do mesta nakladanja in odvozom na trajno deponijo</t>
  </si>
  <si>
    <t>Kompletna odstranitev elektro inštalacij po objektih, s prenosom do mesta nakladanja in odvozom na trajno deponijo</t>
  </si>
  <si>
    <t>Kompletna izvedba vseh potrebnih cestnih zapor skladno s projektom zapore in varnostnim načrtom, ki ga naroči investitor. V ceni zajeti komplet vse (projekt zapore, ustrezna soglasja in dovoljenja upravljalca cestno-prometnih površin, plačilo vseh občinskih taks) ter stroški obveščanja</t>
  </si>
  <si>
    <t>OBJEKT: VRTEC IN TELOVADNICA S PODZEMNO GARAŽO OŠ BISTRICA OB SOTLI</t>
  </si>
  <si>
    <t>INVESTITOR: Občina Bistrica ob Sotli</t>
  </si>
  <si>
    <t>SKUPAJ Z DDV:</t>
  </si>
  <si>
    <t>ODSTRANITEV OBSTOJEČEGA GASILSKEGA DOMA</t>
  </si>
  <si>
    <r>
      <t xml:space="preserve">Opomba: </t>
    </r>
    <r>
      <rPr>
        <sz val="10"/>
        <rFont val="Arial Narrow"/>
        <family val="2"/>
        <charset val="238"/>
      </rPr>
      <t xml:space="preserve">Glede objekta, ki se odstranjuje je smotrno, da se pred izvedbo del opravi ogled lokacije in na osnovi ogleda in izdelanih posnetkov obstoječih objektov definirajo cene po postavkah! Izvajalec je pred oddajo ponudbe dolžan preveriti količine! Izvajalec rušitvenih del mora izdelati elaborat varstva pri delu (všteto v cene postavk), ki je prilagojen izbrani tehnologiji rušenja in je v skladu z veljavnimi standardi in predpisi (elaborat mora biti usklajen z varnostnim načrtom).
V kolikor ima izbrani izvajalec drugačno tehnologijo rušenja, ali predlaga drugačen pristop k izvedbi rušitvenih del, je le te potrebno uskladiti z koordinatorjem za varnost in zdravje pri delu (varnostni načrt, odg. projektantom in nadzornim organom. 
</t>
    </r>
  </si>
  <si>
    <t>Kompletna montaža ter kasnejša demontaža delovnih in lovilnih odrov s ustrezno protiprašno zaščito. Posebni odri se morajo postaviti ob objekte, ki tangirajo na cestno telo (pločnik, glavna cesta, javna pot…). Vse postavitve, zaščite izvajati skladno z varnostnim načrtom! Ocena!</t>
  </si>
  <si>
    <r>
      <rPr>
        <b/>
        <sz val="10"/>
        <rFont val="Arial Narrow"/>
        <family val="2"/>
        <charset val="238"/>
      </rPr>
      <t xml:space="preserve">OPOMBA: </t>
    </r>
    <r>
      <rPr>
        <sz val="10"/>
        <rFont val="Arial Narrow"/>
        <family val="2"/>
        <charset val="238"/>
      </rPr>
      <t>V vseh postavkah morajo biti vključena vsa potrebna pripravljalna dela, vsi potrebni transporti od mesta rušitve do mesta nakladanja, vsi prevozi, vse potrebne komunalne takse. Prav tako mora v cenah biti vključena eventualna potreba po postavitvi delovnih odrov, posebnih strojev za rušitev.... Ob pričetku izvajanja del mora izvajalec obvezno opraviti strokovne meritve koncentracije azbestnih vlaken v zraku; prav tako opraviti meritve eventualne prisotnosti PCB, ki v fazi projektiranje ni bila ugotovljena. Vse količne služijo kot ocena!</t>
    </r>
  </si>
  <si>
    <t>Kompletna odstranitev opečnih zidov vključno z zunanjim in notranjim ometom, delno s keramiko, s prenosom do mesta nakladanja in odvozom na trajno deponijo; ocena</t>
  </si>
  <si>
    <t>Kompletna odstranitev knauf sten, s prenosom do mesta nakladanja in odvozom na trajno deponijo; ocena</t>
  </si>
  <si>
    <t>Kompletna odstranitev toplotne izolacije (mineralna volna, kombi plošče, mešanice izolacijskih materialov,..) v stenah in stropovih, s prenosom do mesta nakladanja in odvozom na trajno deponijo; ocena</t>
  </si>
  <si>
    <t>Kompletna odstranitev lesenega ostrešja, desk, lesenih nosilcev, lesenih stropov, lesenih stopnic, lesenih konstrukcij in podkonstrukcij, ipd., s prenosom do mesta nakladanja in odvozom na trajno deponijo; ocena</t>
  </si>
  <si>
    <t>Kompletna odstranitev parketa, s prenosom do mesta nakladanja in odvozom na trajno deponijo; ocena</t>
  </si>
  <si>
    <t>Kompletna odstranitev keramike, s prenosom do mesta nakladanja in odvozom na trajno deponijo; ocena</t>
  </si>
  <si>
    <t>Kompletna odstranitev opečne strešne kritine vključno s pritrdilnim materialom, s prenosom do mesta nakladanja in odvozom na trajno deponijo.</t>
  </si>
  <si>
    <t>Pripravljalna dela</t>
  </si>
  <si>
    <t>Odstranjevalna dela</t>
  </si>
  <si>
    <t>Kompletna odstranitev knauf stropa, s prenosom do mesta nakladanja in odvozom na trajno deponijo</t>
  </si>
  <si>
    <t>Kompletna odstranitev lesenega stropa, s prenosom do mesta nakladanja in odvozom na trajno deponijo</t>
  </si>
  <si>
    <t>Kompletna odstranitev podložnih betonov, AB temeljev, AB plošč, AB nosilcev, AB stebrov, AB estrihov, AB stopnic, ipd.,  s prenosom do mesta nakladanja in odvozom na trajno deponijo; ocena</t>
  </si>
  <si>
    <t>Kompletna odstranitev mešanih gradbenih odpadkov iz rušenja objektov, s prenosom do mesta nakladanja in odvozom na trajno deponijo; ocena</t>
  </si>
  <si>
    <t>DDV 22%:</t>
  </si>
  <si>
    <t xml:space="preserv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</si>
</sst>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9" x14ac:knownFonts="1">
    <font>
      <sz val="11"/>
      <color theme="1"/>
      <name val="Calibri"/>
      <family val="2"/>
      <charset val="238"/>
      <scheme val="minor"/>
    </font>
    <font>
      <sz val="10"/>
      <name val="Arial"/>
      <family val="2"/>
      <charset val="238"/>
    </font>
    <font>
      <sz val="10"/>
      <name val="Arial CE"/>
      <family val="2"/>
      <charset val="238"/>
    </font>
    <font>
      <sz val="10"/>
      <name val="Arial CE"/>
      <charset val="238"/>
    </font>
    <font>
      <sz val="10"/>
      <name val="Arial Narrow"/>
      <family val="2"/>
      <charset val="238"/>
    </font>
    <font>
      <b/>
      <sz val="12"/>
      <name val="Arial Narrow"/>
      <family val="2"/>
      <charset val="238"/>
    </font>
    <font>
      <b/>
      <sz val="10"/>
      <name val="Arial Narrow"/>
      <family val="2"/>
      <charset val="238"/>
    </font>
    <font>
      <sz val="12"/>
      <name val="Arial Narrow"/>
      <family val="2"/>
      <charset val="238"/>
    </font>
    <font>
      <b/>
      <sz val="14"/>
      <name val="Arial Narrow"/>
      <family val="2"/>
      <charset val="238"/>
    </font>
    <font>
      <sz val="14"/>
      <name val="Arial Narrow"/>
      <family val="2"/>
      <charset val="238"/>
    </font>
    <font>
      <sz val="11"/>
      <color theme="1"/>
      <name val="Arial Narrow"/>
      <family val="2"/>
      <charset val="238"/>
    </font>
    <font>
      <sz val="10"/>
      <color indexed="9"/>
      <name val="Arial Narrow"/>
      <family val="2"/>
      <charset val="238"/>
    </font>
    <font>
      <i/>
      <sz val="10"/>
      <name val="Arial Narrow"/>
      <family val="2"/>
      <charset val="238"/>
    </font>
    <font>
      <sz val="8"/>
      <name val="Arial Narrow"/>
      <family val="2"/>
      <charset val="238"/>
    </font>
    <font>
      <sz val="10"/>
      <color rgb="FFFF0000"/>
      <name val="Arial Narrow"/>
      <family val="2"/>
      <charset val="238"/>
    </font>
    <font>
      <b/>
      <sz val="10"/>
      <color rgb="FFFF0000"/>
      <name val="Arial Narrow"/>
      <family val="2"/>
      <charset val="238"/>
    </font>
    <font>
      <sz val="11"/>
      <name val="Arial Narrow"/>
      <family val="2"/>
      <charset val="238"/>
    </font>
    <font>
      <b/>
      <sz val="11"/>
      <color theme="1"/>
      <name val="Arial Narrow"/>
      <family val="2"/>
      <charset val="238"/>
    </font>
    <font>
      <b/>
      <sz val="10"/>
      <color theme="1"/>
      <name val="Arial Narrow"/>
      <family val="2"/>
      <charset val="238"/>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s>
  <cellStyleXfs count="5">
    <xf numFmtId="0" fontId="0" fillId="0" borderId="0"/>
    <xf numFmtId="0" fontId="1" fillId="0" borderId="0"/>
    <xf numFmtId="0" fontId="2" fillId="0" borderId="0"/>
    <xf numFmtId="0" fontId="3" fillId="0" borderId="0"/>
    <xf numFmtId="0" fontId="2" fillId="0" borderId="0"/>
  </cellStyleXfs>
  <cellXfs count="131">
    <xf numFmtId="0" fontId="0" fillId="0" borderId="0" xfId="0"/>
    <xf numFmtId="0" fontId="4" fillId="0" borderId="0" xfId="3" applyFont="1"/>
    <xf numFmtId="0" fontId="7" fillId="0" borderId="0" xfId="3" applyFont="1"/>
    <xf numFmtId="4" fontId="4" fillId="0" borderId="0" xfId="3" applyNumberFormat="1" applyFont="1"/>
    <xf numFmtId="44" fontId="6" fillId="0" borderId="0" xfId="3" applyNumberFormat="1" applyFont="1" applyAlignment="1">
      <alignment horizontal="center" vertical="center"/>
    </xf>
    <xf numFmtId="44" fontId="6" fillId="0" borderId="4" xfId="3" applyNumberFormat="1" applyFont="1" applyBorder="1" applyAlignment="1">
      <alignment horizontal="center" vertical="center"/>
    </xf>
    <xf numFmtId="4" fontId="6" fillId="0" borderId="0" xfId="3" applyNumberFormat="1" applyFont="1"/>
    <xf numFmtId="0" fontId="4" fillId="0" borderId="0" xfId="0" applyFont="1" applyProtection="1"/>
    <xf numFmtId="4" fontId="4" fillId="0" borderId="0" xfId="0" applyNumberFormat="1" applyFont="1" applyProtection="1"/>
    <xf numFmtId="0" fontId="8" fillId="0" borderId="0" xfId="0" applyFont="1" applyAlignment="1" applyProtection="1">
      <alignment vertical="top"/>
    </xf>
    <xf numFmtId="0" fontId="5" fillId="0" borderId="0" xfId="0" applyFont="1" applyAlignment="1" applyProtection="1">
      <alignment horizontal="right"/>
    </xf>
    <xf numFmtId="0" fontId="7" fillId="0" borderId="0" xfId="0" applyFont="1" applyProtection="1"/>
    <xf numFmtId="0" fontId="5" fillId="0" borderId="0" xfId="0" applyFont="1" applyAlignment="1" applyProtection="1">
      <alignment horizontal="left" wrapText="1"/>
    </xf>
    <xf numFmtId="0" fontId="6" fillId="0" borderId="0" xfId="0" applyFont="1" applyProtection="1"/>
    <xf numFmtId="4" fontId="6" fillId="0" borderId="0" xfId="0" applyNumberFormat="1" applyFont="1" applyProtection="1"/>
    <xf numFmtId="44" fontId="6" fillId="0" borderId="0" xfId="0" applyNumberFormat="1" applyFont="1" applyProtection="1"/>
    <xf numFmtId="0" fontId="6" fillId="0" borderId="5" xfId="0" applyFont="1" applyBorder="1" applyProtection="1"/>
    <xf numFmtId="4" fontId="6" fillId="0" borderId="5" xfId="0" applyNumberFormat="1" applyFont="1" applyBorder="1" applyProtection="1"/>
    <xf numFmtId="44" fontId="6" fillId="0" borderId="5" xfId="0" applyNumberFormat="1" applyFont="1" applyBorder="1" applyProtection="1"/>
    <xf numFmtId="0" fontId="8" fillId="0" borderId="0" xfId="0" applyFont="1" applyProtection="1">
      <protection locked="0"/>
    </xf>
    <xf numFmtId="0" fontId="9" fillId="0" borderId="0" xfId="0" applyFont="1" applyProtection="1"/>
    <xf numFmtId="0" fontId="8" fillId="0" borderId="0" xfId="0" applyFont="1" applyAlignment="1" applyProtection="1">
      <alignment vertical="top" wrapText="1"/>
    </xf>
    <xf numFmtId="0" fontId="6" fillId="0" borderId="1" xfId="1" applyFont="1" applyFill="1" applyBorder="1" applyAlignment="1" applyProtection="1">
      <alignment horizontal="right" vertical="center" wrapText="1"/>
    </xf>
    <xf numFmtId="0" fontId="6" fillId="0" borderId="2" xfId="1" applyFont="1" applyFill="1" applyBorder="1" applyAlignment="1" applyProtection="1">
      <alignment horizontal="left" vertical="center" wrapText="1"/>
    </xf>
    <xf numFmtId="4" fontId="6" fillId="0" borderId="2" xfId="1" applyNumberFormat="1" applyFont="1" applyFill="1" applyBorder="1" applyAlignment="1" applyProtection="1">
      <alignment horizontal="center" wrapText="1"/>
    </xf>
    <xf numFmtId="4" fontId="4" fillId="0" borderId="2" xfId="1" applyNumberFormat="1" applyFont="1" applyFill="1" applyBorder="1" applyAlignment="1" applyProtection="1">
      <alignment wrapText="1"/>
    </xf>
    <xf numFmtId="4" fontId="4" fillId="0" borderId="3" xfId="1" applyNumberFormat="1" applyFont="1" applyFill="1" applyBorder="1" applyAlignment="1" applyProtection="1">
      <alignment wrapText="1"/>
    </xf>
    <xf numFmtId="0" fontId="10" fillId="0" borderId="0" xfId="0" applyFont="1"/>
    <xf numFmtId="49" fontId="4" fillId="0" borderId="0" xfId="2" applyNumberFormat="1" applyFont="1" applyFill="1" applyAlignment="1" applyProtection="1">
      <alignment horizontal="right" vertical="top" wrapText="1"/>
    </xf>
    <xf numFmtId="49" fontId="4" fillId="0" borderId="0" xfId="2" applyNumberFormat="1" applyFont="1" applyFill="1" applyAlignment="1" applyProtection="1">
      <alignment horizontal="left" vertical="top" wrapText="1"/>
    </xf>
    <xf numFmtId="4" fontId="4" fillId="0" borderId="0" xfId="2" applyNumberFormat="1" applyFont="1" applyFill="1" applyAlignment="1" applyProtection="1">
      <alignment horizontal="right" vertical="center" wrapText="1"/>
    </xf>
    <xf numFmtId="0" fontId="4" fillId="0" borderId="0" xfId="2" applyFont="1" applyFill="1" applyAlignment="1" applyProtection="1">
      <alignment horizontal="right" vertical="center" wrapText="1"/>
    </xf>
    <xf numFmtId="49" fontId="4" fillId="0" borderId="1" xfId="2" applyNumberFormat="1" applyFont="1" applyFill="1" applyBorder="1" applyAlignment="1" applyProtection="1">
      <alignment horizontal="center" vertical="center" wrapText="1"/>
    </xf>
    <xf numFmtId="49" fontId="4" fillId="0" borderId="2" xfId="2" applyNumberFormat="1" applyFont="1" applyFill="1" applyBorder="1" applyAlignment="1" applyProtection="1">
      <alignment horizontal="center" vertical="center" wrapText="1"/>
    </xf>
    <xf numFmtId="4" fontId="4" fillId="0" borderId="2" xfId="2" applyNumberFormat="1" applyFont="1" applyFill="1" applyBorder="1" applyAlignment="1" applyProtection="1">
      <alignment horizontal="center" vertical="center" wrapText="1"/>
    </xf>
    <xf numFmtId="0" fontId="4" fillId="0" borderId="3" xfId="2" applyFont="1" applyFill="1" applyBorder="1" applyAlignment="1" applyProtection="1">
      <alignment horizontal="center" vertical="center" wrapText="1"/>
    </xf>
    <xf numFmtId="49" fontId="4" fillId="0" borderId="0" xfId="2" applyNumberFormat="1" applyFont="1" applyFill="1" applyBorder="1" applyAlignment="1" applyProtection="1">
      <alignment horizontal="center" vertical="center" wrapText="1"/>
    </xf>
    <xf numFmtId="4" fontId="4" fillId="0" borderId="0" xfId="2" applyNumberFormat="1"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0" fontId="6" fillId="0" borderId="0" xfId="1" applyFont="1" applyFill="1" applyAlignment="1" applyProtection="1">
      <alignment vertical="top" wrapText="1"/>
    </xf>
    <xf numFmtId="0" fontId="4" fillId="0" borderId="0" xfId="0" applyFont="1" applyFill="1" applyBorder="1" applyAlignment="1" applyProtection="1">
      <alignment horizontal="justify" vertical="top" wrapText="1"/>
    </xf>
    <xf numFmtId="4" fontId="4" fillId="0" borderId="0" xfId="2" applyNumberFormat="1" applyFont="1" applyFill="1" applyAlignment="1" applyProtection="1">
      <alignment horizontal="center" wrapText="1"/>
    </xf>
    <xf numFmtId="4" fontId="6" fillId="0" borderId="0" xfId="2" applyNumberFormat="1" applyFont="1" applyFill="1" applyAlignment="1" applyProtection="1">
      <alignment horizontal="right" wrapText="1"/>
    </xf>
    <xf numFmtId="4" fontId="6" fillId="0" borderId="0" xfId="2" applyNumberFormat="1" applyFont="1" applyFill="1" applyAlignment="1" applyProtection="1">
      <alignment horizontal="right" vertical="center" wrapText="1"/>
    </xf>
    <xf numFmtId="0" fontId="4" fillId="0" borderId="0" xfId="4" applyNumberFormat="1" applyFont="1" applyFill="1" applyAlignment="1">
      <alignment horizontal="justify" vertical="top" wrapText="1"/>
    </xf>
    <xf numFmtId="0" fontId="4" fillId="0" borderId="0" xfId="1" applyFont="1" applyFill="1" applyAlignment="1" applyProtection="1">
      <alignment horizontal="right" vertical="top" wrapText="1"/>
    </xf>
    <xf numFmtId="0" fontId="4" fillId="0" borderId="0" xfId="1" applyFont="1" applyFill="1" applyAlignment="1" applyProtection="1">
      <alignment vertical="top" wrapText="1"/>
    </xf>
    <xf numFmtId="4" fontId="4" fillId="0" borderId="0" xfId="1" applyNumberFormat="1" applyFont="1" applyFill="1" applyAlignment="1" applyProtection="1">
      <alignment horizontal="center" vertical="center" wrapText="1"/>
    </xf>
    <xf numFmtId="4" fontId="6" fillId="0" borderId="0" xfId="1" applyNumberFormat="1" applyFont="1" applyFill="1" applyAlignment="1" applyProtection="1">
      <alignment horizontal="right" vertical="center" wrapText="1"/>
    </xf>
    <xf numFmtId="3" fontId="4" fillId="0" borderId="0" xfId="1" applyNumberFormat="1" applyFont="1" applyFill="1" applyAlignment="1" applyProtection="1">
      <alignment horizontal="right" vertical="top" wrapText="1"/>
    </xf>
    <xf numFmtId="0" fontId="4" fillId="0" borderId="0" xfId="1" applyFont="1" applyFill="1" applyBorder="1" applyAlignment="1" applyProtection="1">
      <alignment vertical="top" wrapText="1"/>
    </xf>
    <xf numFmtId="4" fontId="4" fillId="0" borderId="0" xfId="1" applyNumberFormat="1" applyFont="1" applyFill="1" applyAlignment="1" applyProtection="1">
      <alignment horizontal="center" wrapText="1"/>
    </xf>
    <xf numFmtId="4" fontId="6" fillId="0" borderId="0" xfId="1" applyNumberFormat="1" applyFont="1" applyFill="1" applyAlignment="1" applyProtection="1">
      <alignment horizontal="right" wrapText="1"/>
    </xf>
    <xf numFmtId="4" fontId="4" fillId="0" borderId="0" xfId="1" applyNumberFormat="1" applyFont="1" applyFill="1" applyBorder="1" applyAlignment="1" applyProtection="1">
      <alignment horizontal="right" wrapText="1"/>
      <protection locked="0"/>
    </xf>
    <xf numFmtId="0" fontId="10" fillId="0" borderId="0" xfId="0" applyFont="1" applyFill="1"/>
    <xf numFmtId="3" fontId="4" fillId="0" borderId="0" xfId="1" applyNumberFormat="1" applyFont="1" applyFill="1" applyAlignment="1" applyProtection="1">
      <alignment horizontal="left" vertical="top" wrapText="1"/>
    </xf>
    <xf numFmtId="0" fontId="4" fillId="0" borderId="0" xfId="1" applyFont="1" applyFill="1" applyAlignment="1" applyProtection="1">
      <alignment horizontal="left" vertical="top" wrapText="1"/>
    </xf>
    <xf numFmtId="0" fontId="4" fillId="0" borderId="0" xfId="1" applyFont="1" applyFill="1" applyAlignment="1" applyProtection="1">
      <alignment horizontal="center" vertical="center" wrapText="1"/>
    </xf>
    <xf numFmtId="4" fontId="4" fillId="0" borderId="0" xfId="1" applyNumberFormat="1" applyFont="1" applyFill="1" applyAlignment="1" applyProtection="1">
      <alignment horizontal="right" vertical="center" wrapText="1"/>
    </xf>
    <xf numFmtId="4" fontId="4" fillId="0" borderId="0" xfId="1" applyNumberFormat="1" applyFont="1" applyFill="1" applyAlignment="1" applyProtection="1">
      <alignment vertical="center" wrapText="1"/>
    </xf>
    <xf numFmtId="44" fontId="4" fillId="0" borderId="0" xfId="1" applyNumberFormat="1" applyFont="1" applyFill="1" applyBorder="1" applyAlignment="1" applyProtection="1">
      <alignment vertical="center" wrapText="1"/>
    </xf>
    <xf numFmtId="0" fontId="4" fillId="0" borderId="0" xfId="1" applyFont="1" applyFill="1" applyProtection="1"/>
    <xf numFmtId="0" fontId="10" fillId="0" borderId="0" xfId="1" applyFont="1" applyFill="1" applyProtection="1"/>
    <xf numFmtId="3" fontId="4" fillId="0" borderId="4" xfId="1" applyNumberFormat="1" applyFont="1" applyFill="1" applyBorder="1" applyAlignment="1" applyProtection="1">
      <alignment horizontal="left" vertical="top" wrapText="1"/>
    </xf>
    <xf numFmtId="0" fontId="4" fillId="0" borderId="4" xfId="1" applyFont="1" applyFill="1" applyBorder="1" applyAlignment="1" applyProtection="1">
      <alignment horizontal="left" vertical="top" wrapText="1"/>
    </xf>
    <xf numFmtId="0" fontId="4" fillId="0" borderId="4" xfId="1" applyFont="1" applyFill="1" applyBorder="1" applyAlignment="1" applyProtection="1">
      <alignment horizontal="center" vertical="center" wrapText="1"/>
    </xf>
    <xf numFmtId="4" fontId="4" fillId="0" borderId="4" xfId="1" applyNumberFormat="1" applyFont="1" applyFill="1" applyBorder="1" applyAlignment="1" applyProtection="1">
      <alignment horizontal="right" vertical="center" wrapText="1"/>
    </xf>
    <xf numFmtId="4" fontId="4" fillId="0" borderId="4" xfId="1" applyNumberFormat="1" applyFont="1" applyFill="1" applyBorder="1" applyAlignment="1" applyProtection="1">
      <alignment vertical="center" wrapText="1"/>
    </xf>
    <xf numFmtId="44" fontId="4" fillId="0" borderId="4" xfId="1" applyNumberFormat="1" applyFont="1" applyFill="1" applyBorder="1" applyAlignment="1" applyProtection="1">
      <alignment vertical="center" wrapText="1"/>
    </xf>
    <xf numFmtId="0" fontId="11" fillId="0" borderId="0" xfId="1" applyFont="1" applyFill="1" applyBorder="1" applyAlignment="1" applyProtection="1">
      <alignment vertical="top" wrapText="1"/>
    </xf>
    <xf numFmtId="0" fontId="6" fillId="0" borderId="0" xfId="1" applyFont="1" applyFill="1" applyBorder="1" applyAlignment="1" applyProtection="1">
      <alignment vertical="top" wrapText="1"/>
    </xf>
    <xf numFmtId="4" fontId="6" fillId="0" borderId="0" xfId="1" applyNumberFormat="1" applyFont="1" applyFill="1" applyBorder="1" applyAlignment="1" applyProtection="1">
      <alignment horizontal="center" wrapText="1"/>
    </xf>
    <xf numFmtId="4" fontId="4" fillId="0" borderId="0" xfId="1" applyNumberFormat="1" applyFont="1" applyFill="1" applyBorder="1" applyAlignment="1" applyProtection="1">
      <alignment wrapText="1"/>
    </xf>
    <xf numFmtId="4" fontId="6" fillId="0" borderId="0" xfId="1" applyNumberFormat="1" applyFont="1" applyFill="1" applyBorder="1" applyAlignment="1" applyProtection="1">
      <alignment wrapText="1"/>
    </xf>
    <xf numFmtId="44" fontId="6" fillId="0" borderId="0" xfId="1" applyNumberFormat="1" applyFont="1" applyFill="1" applyBorder="1" applyAlignment="1" applyProtection="1">
      <alignment wrapText="1"/>
    </xf>
    <xf numFmtId="0" fontId="4" fillId="0" borderId="0" xfId="1" applyFont="1" applyFill="1" applyAlignment="1" applyProtection="1">
      <alignment wrapText="1"/>
    </xf>
    <xf numFmtId="4" fontId="4" fillId="0" borderId="0" xfId="1" applyNumberFormat="1" applyFont="1" applyFill="1" applyAlignment="1" applyProtection="1">
      <alignment wrapText="1"/>
    </xf>
    <xf numFmtId="4" fontId="4" fillId="0" borderId="0" xfId="1" applyNumberFormat="1" applyFont="1" applyFill="1" applyBorder="1" applyAlignment="1" applyProtection="1">
      <alignment vertical="center" wrapText="1"/>
    </xf>
    <xf numFmtId="3" fontId="6" fillId="0" borderId="0" xfId="1" applyNumberFormat="1" applyFont="1" applyFill="1" applyAlignment="1" applyProtection="1">
      <alignment horizontal="left" vertical="top" wrapText="1"/>
    </xf>
    <xf numFmtId="0" fontId="4" fillId="0" borderId="0" xfId="1" applyFont="1" applyFill="1" applyBorder="1" applyAlignment="1" applyProtection="1">
      <alignment horizontal="left" vertical="top" wrapText="1" shrinkToFit="1"/>
    </xf>
    <xf numFmtId="4" fontId="4" fillId="0" borderId="0" xfId="1" applyNumberFormat="1" applyFont="1" applyFill="1" applyBorder="1" applyAlignment="1" applyProtection="1">
      <alignment vertical="center" wrapText="1"/>
      <protection locked="0"/>
    </xf>
    <xf numFmtId="4" fontId="4" fillId="0" borderId="0" xfId="1" applyNumberFormat="1" applyFont="1" applyFill="1" applyBorder="1" applyAlignment="1" applyProtection="1">
      <alignment horizontal="center" vertical="center" wrapText="1"/>
    </xf>
    <xf numFmtId="3" fontId="6" fillId="0" borderId="0" xfId="1" applyNumberFormat="1" applyFont="1" applyFill="1" applyBorder="1" applyAlignment="1" applyProtection="1">
      <alignment horizontal="left" vertical="top" wrapText="1"/>
    </xf>
    <xf numFmtId="0" fontId="12" fillId="0" borderId="0" xfId="1" applyFont="1" applyFill="1" applyProtection="1"/>
    <xf numFmtId="44" fontId="6" fillId="0" borderId="0" xfId="1" applyNumberFormat="1" applyFont="1" applyFill="1" applyBorder="1" applyAlignment="1" applyProtection="1">
      <alignment horizontal="right" wrapText="1"/>
    </xf>
    <xf numFmtId="44" fontId="6" fillId="0" borderId="0" xfId="1" applyNumberFormat="1" applyFont="1" applyFill="1" applyBorder="1" applyAlignment="1" applyProtection="1">
      <alignment horizontal="right" vertical="center" wrapText="1"/>
    </xf>
    <xf numFmtId="4" fontId="6" fillId="0" borderId="2" xfId="1" applyNumberFormat="1" applyFont="1" applyFill="1" applyBorder="1" applyAlignment="1" applyProtection="1">
      <alignment horizontal="center" vertical="center" wrapText="1"/>
    </xf>
    <xf numFmtId="4" fontId="4" fillId="0" borderId="2" xfId="1" applyNumberFormat="1" applyFont="1" applyFill="1" applyBorder="1" applyAlignment="1" applyProtection="1">
      <alignment horizontal="center" wrapText="1"/>
    </xf>
    <xf numFmtId="4" fontId="4" fillId="0" borderId="3" xfId="1" applyNumberFormat="1" applyFont="1" applyFill="1" applyBorder="1" applyAlignment="1" applyProtection="1">
      <alignment horizontal="center" wrapText="1"/>
    </xf>
    <xf numFmtId="49" fontId="13" fillId="0" borderId="1" xfId="2" applyNumberFormat="1" applyFont="1" applyFill="1" applyBorder="1" applyAlignment="1" applyProtection="1">
      <alignment horizontal="center" vertical="center" wrapText="1"/>
    </xf>
    <xf numFmtId="3" fontId="14" fillId="0" borderId="0" xfId="1" applyNumberFormat="1" applyFont="1" applyFill="1" applyAlignment="1" applyProtection="1">
      <alignment horizontal="right" vertical="top" wrapText="1"/>
    </xf>
    <xf numFmtId="0" fontId="14" fillId="0" borderId="0" xfId="1" applyFont="1" applyFill="1" applyAlignment="1" applyProtection="1">
      <alignment vertical="top" wrapText="1"/>
    </xf>
    <xf numFmtId="4" fontId="14" fillId="0" borderId="0" xfId="1" applyNumberFormat="1" applyFont="1" applyFill="1" applyAlignment="1" applyProtection="1">
      <alignment horizontal="center" wrapText="1"/>
    </xf>
    <xf numFmtId="4" fontId="15" fillId="0" borderId="0" xfId="1" applyNumberFormat="1" applyFont="1" applyFill="1" applyAlignment="1" applyProtection="1">
      <alignment horizontal="right" wrapText="1"/>
    </xf>
    <xf numFmtId="44" fontId="15" fillId="0" borderId="0" xfId="1" applyNumberFormat="1" applyFont="1" applyFill="1" applyBorder="1" applyAlignment="1" applyProtection="1">
      <alignment horizontal="right" wrapText="1"/>
    </xf>
    <xf numFmtId="0" fontId="14" fillId="0" borderId="0" xfId="1" applyFont="1" applyFill="1" applyAlignment="1" applyProtection="1">
      <alignment horizontal="right" vertical="top" wrapText="1"/>
    </xf>
    <xf numFmtId="4" fontId="6" fillId="0" borderId="0" xfId="1" applyNumberFormat="1" applyFont="1" applyFill="1" applyBorder="1" applyAlignment="1" applyProtection="1">
      <alignment horizontal="right" wrapText="1"/>
    </xf>
    <xf numFmtId="0" fontId="14" fillId="0" borderId="0" xfId="1" applyFont="1" applyFill="1" applyBorder="1" applyAlignment="1" applyProtection="1">
      <alignment horizontal="left" vertical="top" wrapText="1" shrinkToFit="1"/>
    </xf>
    <xf numFmtId="0" fontId="14" fillId="0" borderId="0" xfId="1" applyFont="1" applyFill="1" applyBorder="1" applyAlignment="1" applyProtection="1">
      <alignment horizontal="center" wrapText="1"/>
    </xf>
    <xf numFmtId="4" fontId="6" fillId="0" borderId="0" xfId="1" applyNumberFormat="1" applyFont="1" applyFill="1" applyAlignment="1" applyProtection="1">
      <alignment vertical="center" wrapText="1"/>
    </xf>
    <xf numFmtId="4" fontId="6" fillId="0" borderId="0" xfId="1" applyNumberFormat="1" applyFont="1" applyFill="1" applyBorder="1" applyAlignment="1" applyProtection="1">
      <alignment vertical="center" wrapText="1"/>
    </xf>
    <xf numFmtId="0" fontId="8" fillId="0" borderId="0" xfId="0" applyFont="1" applyAlignment="1" applyProtection="1">
      <alignment horizontal="right"/>
    </xf>
    <xf numFmtId="0" fontId="8" fillId="0" borderId="0" xfId="0" applyFont="1" applyProtection="1"/>
    <xf numFmtId="0" fontId="4" fillId="0" borderId="0" xfId="3" applyFont="1" applyProtection="1"/>
    <xf numFmtId="4" fontId="4" fillId="0" borderId="0" xfId="3" applyNumberFormat="1" applyFont="1" applyProtection="1"/>
    <xf numFmtId="0" fontId="5" fillId="0" borderId="0" xfId="3" applyFont="1" applyAlignment="1" applyProtection="1">
      <alignment horizontal="right"/>
    </xf>
    <xf numFmtId="0" fontId="6" fillId="0" borderId="0" xfId="3" applyFont="1" applyAlignment="1" applyProtection="1">
      <alignment vertical="top"/>
    </xf>
    <xf numFmtId="4" fontId="7" fillId="0" borderId="0" xfId="3" applyNumberFormat="1" applyFont="1" applyProtection="1"/>
    <xf numFmtId="0" fontId="4" fillId="0" borderId="0" xfId="3" applyFont="1" applyAlignment="1" applyProtection="1">
      <alignment vertical="top"/>
    </xf>
    <xf numFmtId="0" fontId="6" fillId="0" borderId="0" xfId="3" applyFont="1" applyAlignment="1" applyProtection="1">
      <alignment horizontal="right"/>
    </xf>
    <xf numFmtId="0" fontId="6" fillId="0" borderId="0" xfId="3" applyFont="1" applyAlignment="1" applyProtection="1">
      <alignment horizontal="left" vertical="center"/>
    </xf>
    <xf numFmtId="0" fontId="6" fillId="0" borderId="4" xfId="3" applyFont="1" applyBorder="1" applyAlignment="1" applyProtection="1">
      <alignment horizontal="right"/>
    </xf>
    <xf numFmtId="0" fontId="6" fillId="0" borderId="4" xfId="3" applyFont="1" applyBorder="1" applyAlignment="1" applyProtection="1">
      <alignment horizontal="left" vertical="center"/>
    </xf>
    <xf numFmtId="4" fontId="4" fillId="0" borderId="4" xfId="3" applyNumberFormat="1" applyFont="1" applyBorder="1" applyProtection="1"/>
    <xf numFmtId="4" fontId="4" fillId="0" borderId="0" xfId="3" applyNumberFormat="1" applyFont="1" applyAlignment="1" applyProtection="1">
      <alignment vertical="center"/>
    </xf>
    <xf numFmtId="4" fontId="4" fillId="0" borderId="0" xfId="2" applyNumberFormat="1" applyFont="1" applyFill="1" applyAlignment="1" applyProtection="1">
      <alignment horizontal="right" wrapText="1"/>
      <protection locked="0"/>
    </xf>
    <xf numFmtId="4" fontId="4" fillId="0" borderId="0" xfId="2" applyNumberFormat="1" applyFont="1" applyFill="1" applyAlignment="1" applyProtection="1">
      <alignment horizontal="right" vertical="center" wrapText="1"/>
      <protection locked="0"/>
    </xf>
    <xf numFmtId="4" fontId="4" fillId="0" borderId="0" xfId="1" applyNumberFormat="1" applyFont="1" applyFill="1" applyBorder="1" applyAlignment="1" applyProtection="1">
      <alignment horizontal="right" vertical="center" wrapText="1"/>
      <protection locked="0"/>
    </xf>
    <xf numFmtId="4" fontId="4" fillId="0" borderId="0" xfId="1" applyNumberFormat="1" applyFont="1" applyFill="1" applyAlignment="1" applyProtection="1">
      <alignment vertical="center" wrapText="1"/>
      <protection locked="0"/>
    </xf>
    <xf numFmtId="0" fontId="10" fillId="0" borderId="0" xfId="0" applyFont="1" applyProtection="1"/>
    <xf numFmtId="0" fontId="10" fillId="0" borderId="0" xfId="0" applyFont="1" applyFill="1" applyProtection="1"/>
    <xf numFmtId="0" fontId="16" fillId="0" borderId="0" xfId="0" applyFont="1" applyFill="1" applyProtection="1"/>
    <xf numFmtId="0" fontId="17" fillId="0" borderId="0" xfId="0" applyFont="1" applyProtection="1"/>
    <xf numFmtId="0" fontId="10" fillId="0" borderId="4" xfId="0" applyFont="1" applyBorder="1" applyProtection="1"/>
    <xf numFmtId="0" fontId="17" fillId="0" borderId="4" xfId="0" applyFont="1" applyBorder="1" applyProtection="1"/>
    <xf numFmtId="0" fontId="18" fillId="0" borderId="0" xfId="0" applyFont="1" applyProtection="1"/>
    <xf numFmtId="44" fontId="18" fillId="0" borderId="0" xfId="0" applyNumberFormat="1" applyFont="1" applyProtection="1"/>
    <xf numFmtId="4" fontId="4" fillId="0" borderId="0" xfId="1" applyNumberFormat="1" applyFont="1" applyFill="1" applyAlignment="1" applyProtection="1">
      <alignment horizontal="right" wrapText="1"/>
      <protection locked="0"/>
    </xf>
    <xf numFmtId="0" fontId="8" fillId="0" borderId="0" xfId="0" applyFont="1" applyAlignment="1" applyProtection="1">
      <alignment horizontal="left" vertical="top" wrapText="1"/>
    </xf>
    <xf numFmtId="0" fontId="6" fillId="0" borderId="0" xfId="1" applyFont="1" applyFill="1" applyAlignment="1" applyProtection="1">
      <alignment horizontal="left" vertical="top" wrapText="1"/>
    </xf>
    <xf numFmtId="2" fontId="4" fillId="0" borderId="0" xfId="2" applyNumberFormat="1" applyFont="1" applyFill="1" applyAlignment="1" applyProtection="1">
      <alignment horizontal="left" vertical="top" wrapText="1"/>
    </xf>
  </cellXfs>
  <cellStyles count="5">
    <cellStyle name="Navadno" xfId="0" builtinId="0"/>
    <cellStyle name="Navadno 2" xfId="1"/>
    <cellStyle name="Navadno 3" xfId="3"/>
    <cellStyle name="Navadno_BS-MOL" xfId="2"/>
    <cellStyle name="Navadno_Kino Siska_pop_GD"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6"/>
  <sheetViews>
    <sheetView tabSelected="1" view="pageBreakPreview" zoomScaleNormal="100" zoomScaleSheetLayoutView="100" workbookViewId="0">
      <selection activeCell="B13" sqref="B13"/>
    </sheetView>
  </sheetViews>
  <sheetFormatPr defaultRowHeight="12.75" x14ac:dyDescent="0.2"/>
  <cols>
    <col min="1" max="1" width="5.85546875" style="1" customWidth="1"/>
    <col min="2" max="2" width="52.85546875" style="1" customWidth="1"/>
    <col min="3" max="3" width="8" style="3" customWidth="1"/>
    <col min="4" max="4" width="9.140625" style="3"/>
    <col min="5" max="5" width="12.140625" style="3" customWidth="1"/>
    <col min="6" max="16384" width="9.140625" style="1"/>
  </cols>
  <sheetData>
    <row r="1" spans="1:6" s="7" customFormat="1" x14ac:dyDescent="0.2">
      <c r="D1" s="8"/>
      <c r="E1" s="8"/>
      <c r="F1" s="8"/>
    </row>
    <row r="2" spans="1:6" s="7" customFormat="1" x14ac:dyDescent="0.2">
      <c r="D2" s="8"/>
      <c r="E2" s="8"/>
      <c r="F2" s="8"/>
    </row>
    <row r="3" spans="1:6" s="7" customFormat="1" ht="36" customHeight="1" x14ac:dyDescent="0.2">
      <c r="B3" s="128" t="s">
        <v>54</v>
      </c>
      <c r="C3" s="128"/>
      <c r="D3" s="128"/>
      <c r="E3" s="128"/>
      <c r="F3" s="21"/>
    </row>
    <row r="4" spans="1:6" s="7" customFormat="1" ht="18" x14ac:dyDescent="0.2">
      <c r="C4" s="9"/>
      <c r="D4" s="9"/>
      <c r="E4" s="9"/>
      <c r="F4" s="9"/>
    </row>
    <row r="5" spans="1:6" s="11" customFormat="1" ht="18" x14ac:dyDescent="0.25">
      <c r="A5" s="10"/>
      <c r="B5" s="9" t="s">
        <v>55</v>
      </c>
      <c r="C5" s="9"/>
      <c r="D5" s="9"/>
      <c r="E5" s="9"/>
      <c r="F5" s="9"/>
    </row>
    <row r="6" spans="1:6" s="11" customFormat="1" ht="18" x14ac:dyDescent="0.25">
      <c r="A6" s="10"/>
      <c r="B6" s="9"/>
      <c r="C6" s="9"/>
      <c r="D6" s="9"/>
      <c r="E6" s="9"/>
      <c r="F6" s="9"/>
    </row>
    <row r="7" spans="1:6" s="11" customFormat="1" ht="18" x14ac:dyDescent="0.25">
      <c r="A7" s="10"/>
      <c r="B7" s="9"/>
      <c r="C7" s="12"/>
      <c r="D7" s="12"/>
      <c r="E7" s="12"/>
      <c r="F7" s="12"/>
    </row>
    <row r="8" spans="1:6" s="11" customFormat="1" ht="18" x14ac:dyDescent="0.25">
      <c r="A8" s="10"/>
      <c r="B8" s="9"/>
      <c r="C8" s="12"/>
      <c r="D8" s="12"/>
      <c r="E8" s="12"/>
      <c r="F8" s="12"/>
    </row>
    <row r="9" spans="1:6" s="20" customFormat="1" ht="31.5" customHeight="1" x14ac:dyDescent="0.25">
      <c r="A9" s="101" t="s">
        <v>75</v>
      </c>
      <c r="B9" s="102" t="s">
        <v>57</v>
      </c>
      <c r="C9" s="101"/>
      <c r="D9" s="102"/>
      <c r="E9" s="101"/>
      <c r="F9" s="19"/>
    </row>
    <row r="10" spans="1:6" x14ac:dyDescent="0.2">
      <c r="A10" s="103"/>
      <c r="B10" s="103"/>
      <c r="C10" s="104"/>
      <c r="D10" s="104"/>
      <c r="E10" s="104"/>
    </row>
    <row r="11" spans="1:6" s="2" customFormat="1" ht="15.75" x14ac:dyDescent="0.25">
      <c r="A11" s="105"/>
      <c r="B11" s="106"/>
      <c r="C11" s="107"/>
      <c r="D11" s="107"/>
      <c r="E11" s="107"/>
    </row>
    <row r="12" spans="1:6" x14ac:dyDescent="0.2">
      <c r="A12" s="103"/>
      <c r="B12" s="108"/>
      <c r="C12" s="104"/>
      <c r="D12" s="104"/>
      <c r="E12" s="104"/>
    </row>
    <row r="13" spans="1:6" x14ac:dyDescent="0.2">
      <c r="A13" s="109" t="s">
        <v>8</v>
      </c>
      <c r="B13" s="110" t="s">
        <v>68</v>
      </c>
      <c r="C13" s="104"/>
      <c r="D13" s="104"/>
      <c r="E13" s="4">
        <f>'I.Pipravljalna dela'!F14</f>
        <v>0</v>
      </c>
    </row>
    <row r="14" spans="1:6" x14ac:dyDescent="0.2">
      <c r="A14" s="109"/>
      <c r="B14" s="110"/>
      <c r="C14" s="104"/>
      <c r="D14" s="104"/>
      <c r="E14" s="4"/>
    </row>
    <row r="15" spans="1:6" x14ac:dyDescent="0.2">
      <c r="A15" s="109" t="s">
        <v>11</v>
      </c>
      <c r="B15" s="110" t="s">
        <v>69</v>
      </c>
      <c r="C15" s="104"/>
      <c r="D15" s="104"/>
      <c r="E15" s="4">
        <f>'II.Odstranjevalna dela'!F54</f>
        <v>0</v>
      </c>
    </row>
    <row r="16" spans="1:6" x14ac:dyDescent="0.2">
      <c r="A16" s="109"/>
      <c r="B16" s="110"/>
      <c r="C16" s="104"/>
      <c r="D16" s="104"/>
      <c r="E16" s="4"/>
    </row>
    <row r="17" spans="1:5" x14ac:dyDescent="0.2">
      <c r="A17" s="111"/>
      <c r="B17" s="112"/>
      <c r="C17" s="113"/>
      <c r="D17" s="113"/>
      <c r="E17" s="5"/>
    </row>
    <row r="18" spans="1:5" x14ac:dyDescent="0.2">
      <c r="A18" s="109"/>
      <c r="B18" s="110" t="s">
        <v>24</v>
      </c>
      <c r="C18" s="104"/>
      <c r="D18" s="104"/>
      <c r="E18" s="4">
        <f>SUM(E13:E15)</f>
        <v>0</v>
      </c>
    </row>
    <row r="19" spans="1:5" x14ac:dyDescent="0.2">
      <c r="A19" s="103"/>
      <c r="B19" s="108"/>
      <c r="C19" s="114"/>
      <c r="D19" s="104"/>
      <c r="E19" s="6"/>
    </row>
    <row r="20" spans="1:5" s="13" customFormat="1" x14ac:dyDescent="0.2">
      <c r="B20" s="13" t="s">
        <v>74</v>
      </c>
      <c r="D20" s="14"/>
      <c r="E20" s="15">
        <f>E18*0.095</f>
        <v>0</v>
      </c>
    </row>
    <row r="21" spans="1:5" s="13" customFormat="1" x14ac:dyDescent="0.2">
      <c r="D21" s="14"/>
      <c r="E21" s="15"/>
    </row>
    <row r="22" spans="1:5" s="13" customFormat="1" ht="13.5" thickBot="1" x14ac:dyDescent="0.25">
      <c r="B22" s="16" t="s">
        <v>56</v>
      </c>
      <c r="C22" s="16"/>
      <c r="D22" s="17"/>
      <c r="E22" s="18">
        <f>E18+E20</f>
        <v>0</v>
      </c>
    </row>
    <row r="23" spans="1:5" ht="13.5" thickTop="1" x14ac:dyDescent="0.2">
      <c r="A23" s="103"/>
      <c r="B23" s="108"/>
      <c r="C23" s="114"/>
      <c r="D23" s="104"/>
    </row>
    <row r="24" spans="1:5" x14ac:dyDescent="0.2">
      <c r="A24" s="103"/>
      <c r="B24" s="108"/>
      <c r="C24" s="114"/>
      <c r="D24" s="104"/>
    </row>
    <row r="25" spans="1:5" x14ac:dyDescent="0.2">
      <c r="A25" s="103"/>
      <c r="B25" s="103"/>
      <c r="C25" s="104"/>
      <c r="D25" s="104"/>
    </row>
    <row r="26" spans="1:5" x14ac:dyDescent="0.2">
      <c r="A26" s="103"/>
      <c r="B26" s="103"/>
      <c r="C26" s="104"/>
      <c r="D26" s="104"/>
    </row>
  </sheetData>
  <sheetProtection algorithmName="SHA-512" hashValue="GClChauSN9/p9cYqKoiwJ8TjrmAQHSDbjPpnsBCkQPyPDceU09j3Hbn3pPz+sNBHzZog2RbhRu21BU2d43kjNg==" saltValue="S76c08P1qK+EK3XgwW5zbA==" spinCount="100000" sheet="1" objects="1" scenarios="1"/>
  <mergeCells count="1">
    <mergeCell ref="B3:E3"/>
  </mergeCells>
  <pageMargins left="0.98425196850393704" right="0.35433070866141736" top="0.74803149606299213" bottom="0.74803149606299213" header="0.31496062992125984" footer="0.31496062992125984"/>
  <pageSetup paperSize="9" orientation="portrait" horizontalDpi="300" verticalDpi="300" r:id="rId1"/>
  <headerFooter alignWithMargins="0">
    <oddHeader>&amp;C&amp;"Arial Narrow,Navadno"&amp;10&amp;K00-024&amp;F&amp;A</oddHeader>
    <oddFooter>&amp;C&amp;"Arial Narrow,Navadno"&amp;10&amp;Y&amp;K00-024&amp;P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92"/>
  <sheetViews>
    <sheetView view="pageBreakPreview" zoomScaleNormal="100" zoomScaleSheetLayoutView="100" workbookViewId="0">
      <selection activeCell="F7" sqref="F7:F11"/>
    </sheetView>
  </sheetViews>
  <sheetFormatPr defaultRowHeight="16.5" x14ac:dyDescent="0.3"/>
  <cols>
    <col min="1" max="1" width="5" style="27" customWidth="1"/>
    <col min="2" max="2" width="40.7109375" style="27" customWidth="1"/>
    <col min="3" max="3" width="6.7109375" style="27" customWidth="1"/>
    <col min="4" max="5" width="10.7109375" style="27" customWidth="1"/>
    <col min="6" max="6" width="12" style="27" customWidth="1"/>
    <col min="7" max="16384" width="9.140625" style="27"/>
  </cols>
  <sheetData>
    <row r="1" spans="1:7" x14ac:dyDescent="0.3">
      <c r="A1" s="22" t="s">
        <v>8</v>
      </c>
      <c r="B1" s="23" t="s">
        <v>68</v>
      </c>
      <c r="C1" s="24"/>
      <c r="D1" s="25"/>
      <c r="E1" s="25"/>
      <c r="F1" s="26"/>
    </row>
    <row r="2" spans="1:7" ht="4.5" customHeight="1" x14ac:dyDescent="0.3">
      <c r="A2" s="28"/>
      <c r="B2" s="29"/>
      <c r="C2" s="30"/>
      <c r="D2" s="30"/>
      <c r="E2" s="30"/>
      <c r="F2" s="31"/>
    </row>
    <row r="3" spans="1:7" ht="27" customHeight="1" x14ac:dyDescent="0.3">
      <c r="A3" s="32" t="s">
        <v>2</v>
      </c>
      <c r="B3" s="33" t="s">
        <v>3</v>
      </c>
      <c r="C3" s="34" t="s">
        <v>4</v>
      </c>
      <c r="D3" s="34" t="s">
        <v>5</v>
      </c>
      <c r="E3" s="34" t="s">
        <v>6</v>
      </c>
      <c r="F3" s="35" t="s">
        <v>39</v>
      </c>
    </row>
    <row r="4" spans="1:7" ht="15" customHeight="1" x14ac:dyDescent="0.3">
      <c r="A4" s="36"/>
      <c r="B4" s="36"/>
      <c r="C4" s="37"/>
      <c r="D4" s="37"/>
      <c r="E4" s="37"/>
      <c r="F4" s="38"/>
    </row>
    <row r="5" spans="1:7" ht="120" customHeight="1" x14ac:dyDescent="0.3">
      <c r="A5" s="28"/>
      <c r="B5" s="129" t="s">
        <v>58</v>
      </c>
      <c r="C5" s="129"/>
      <c r="D5" s="129"/>
      <c r="E5" s="129"/>
      <c r="F5" s="129"/>
    </row>
    <row r="6" spans="1:7" ht="15" customHeight="1" x14ac:dyDescent="0.3">
      <c r="A6" s="28"/>
      <c r="B6" s="39"/>
      <c r="C6" s="30"/>
      <c r="D6" s="30"/>
      <c r="E6" s="30"/>
      <c r="F6" s="31"/>
    </row>
    <row r="7" spans="1:7" ht="76.5" x14ac:dyDescent="0.3">
      <c r="A7" s="28" t="s">
        <v>0</v>
      </c>
      <c r="B7" s="40" t="s">
        <v>40</v>
      </c>
      <c r="C7" s="41" t="s">
        <v>9</v>
      </c>
      <c r="D7" s="42">
        <v>1</v>
      </c>
      <c r="E7" s="115"/>
      <c r="F7" s="84">
        <f t="shared" ref="F7:F9" si="0">+D7*E7</f>
        <v>0</v>
      </c>
    </row>
    <row r="8" spans="1:7" ht="15" customHeight="1" x14ac:dyDescent="0.3">
      <c r="A8" s="28"/>
      <c r="B8" s="39"/>
      <c r="C8" s="30"/>
      <c r="D8" s="43"/>
      <c r="E8" s="116"/>
      <c r="F8" s="85"/>
    </row>
    <row r="9" spans="1:7" ht="76.5" x14ac:dyDescent="0.3">
      <c r="A9" s="28" t="s">
        <v>1</v>
      </c>
      <c r="B9" s="44" t="s">
        <v>53</v>
      </c>
      <c r="C9" s="41" t="s">
        <v>9</v>
      </c>
      <c r="D9" s="42">
        <v>1</v>
      </c>
      <c r="E9" s="115"/>
      <c r="F9" s="84">
        <f t="shared" si="0"/>
        <v>0</v>
      </c>
    </row>
    <row r="10" spans="1:7" ht="15" customHeight="1" x14ac:dyDescent="0.3">
      <c r="A10" s="45"/>
      <c r="B10" s="46"/>
      <c r="C10" s="47"/>
      <c r="D10" s="48"/>
      <c r="E10" s="117"/>
      <c r="F10" s="85"/>
    </row>
    <row r="11" spans="1:7" s="54" customFormat="1" ht="63.75" x14ac:dyDescent="0.3">
      <c r="A11" s="49" t="s">
        <v>13</v>
      </c>
      <c r="B11" s="50" t="s">
        <v>59</v>
      </c>
      <c r="C11" s="51" t="s">
        <v>10</v>
      </c>
      <c r="D11" s="52">
        <f>100*2+100*2</f>
        <v>400</v>
      </c>
      <c r="E11" s="53"/>
      <c r="F11" s="84">
        <f>+D11*E11</f>
        <v>0</v>
      </c>
    </row>
    <row r="12" spans="1:7" s="62" customFormat="1" x14ac:dyDescent="0.3">
      <c r="A12" s="55"/>
      <c r="B12" s="56"/>
      <c r="C12" s="57"/>
      <c r="D12" s="58"/>
      <c r="E12" s="118"/>
      <c r="F12" s="60"/>
      <c r="G12" s="61"/>
    </row>
    <row r="13" spans="1:7" s="62" customFormat="1" x14ac:dyDescent="0.3">
      <c r="A13" s="63"/>
      <c r="B13" s="64"/>
      <c r="C13" s="65"/>
      <c r="D13" s="66"/>
      <c r="E13" s="67"/>
      <c r="F13" s="68"/>
      <c r="G13" s="61"/>
    </row>
    <row r="14" spans="1:7" ht="15" customHeight="1" x14ac:dyDescent="0.3">
      <c r="A14" s="69"/>
      <c r="B14" s="70" t="s">
        <v>7</v>
      </c>
      <c r="C14" s="71"/>
      <c r="D14" s="72"/>
      <c r="E14" s="73"/>
      <c r="F14" s="74">
        <f>SUM(F7:F11)</f>
        <v>0</v>
      </c>
    </row>
    <row r="15" spans="1:7" ht="30" customHeight="1" x14ac:dyDescent="0.3">
      <c r="A15" s="46"/>
      <c r="B15" s="75"/>
      <c r="C15" s="51"/>
      <c r="D15" s="76"/>
      <c r="E15" s="76"/>
      <c r="F15" s="76"/>
    </row>
    <row r="16" spans="1:7" ht="43.5" customHeight="1" x14ac:dyDescent="0.3"/>
    <row r="17" spans="1:7" ht="30" customHeight="1" x14ac:dyDescent="0.3"/>
    <row r="18" spans="1:7" ht="30" customHeight="1" x14ac:dyDescent="0.3"/>
    <row r="19" spans="1:7" s="62" customFormat="1" ht="45" customHeight="1" x14ac:dyDescent="0.3">
      <c r="A19" s="39"/>
      <c r="B19" s="50"/>
      <c r="C19" s="47"/>
      <c r="D19" s="59"/>
      <c r="E19" s="59"/>
      <c r="F19" s="77"/>
      <c r="G19" s="61"/>
    </row>
    <row r="20" spans="1:7" s="62" customFormat="1" x14ac:dyDescent="0.3">
      <c r="A20" s="46"/>
      <c r="B20" s="46"/>
      <c r="C20" s="47"/>
      <c r="D20" s="59"/>
      <c r="E20" s="77"/>
      <c r="F20" s="77"/>
      <c r="G20" s="61"/>
    </row>
    <row r="21" spans="1:7" s="62" customFormat="1" ht="45.75" customHeight="1" x14ac:dyDescent="0.3">
      <c r="A21" s="78"/>
      <c r="B21" s="79"/>
      <c r="C21" s="57"/>
      <c r="D21" s="58"/>
      <c r="E21" s="80"/>
      <c r="F21" s="77"/>
      <c r="G21" s="61"/>
    </row>
    <row r="22" spans="1:7" s="62" customFormat="1" x14ac:dyDescent="0.3">
      <c r="A22" s="55"/>
      <c r="B22" s="56"/>
      <c r="C22" s="57"/>
      <c r="D22" s="58"/>
      <c r="E22" s="59"/>
      <c r="F22" s="77"/>
      <c r="G22" s="61"/>
    </row>
    <row r="23" spans="1:7" s="62" customFormat="1" ht="31.5" customHeight="1" x14ac:dyDescent="0.3">
      <c r="A23" s="78"/>
      <c r="B23" s="79"/>
      <c r="C23" s="57"/>
      <c r="D23" s="58"/>
      <c r="E23" s="80"/>
      <c r="F23" s="77"/>
      <c r="G23" s="61"/>
    </row>
    <row r="24" spans="1:7" s="62" customFormat="1" x14ac:dyDescent="0.3">
      <c r="A24" s="50"/>
      <c r="B24" s="50"/>
      <c r="C24" s="81"/>
      <c r="D24" s="77"/>
      <c r="E24" s="77"/>
      <c r="F24" s="77"/>
      <c r="G24" s="61"/>
    </row>
    <row r="25" spans="1:7" s="83" customFormat="1" ht="12" customHeight="1" x14ac:dyDescent="0.2">
      <c r="A25" s="82"/>
      <c r="B25" s="50"/>
      <c r="C25" s="81"/>
      <c r="D25" s="77"/>
      <c r="E25" s="77"/>
      <c r="F25" s="77"/>
    </row>
    <row r="26" spans="1:7" s="83" customFormat="1" ht="30.75" customHeight="1" x14ac:dyDescent="0.2">
      <c r="A26" s="82"/>
      <c r="B26" s="50"/>
      <c r="C26" s="81"/>
      <c r="D26" s="77"/>
      <c r="E26" s="77"/>
      <c r="F26" s="77"/>
    </row>
    <row r="27" spans="1:7" ht="30" customHeight="1" x14ac:dyDescent="0.3"/>
    <row r="28" spans="1:7" ht="30" customHeight="1" x14ac:dyDescent="0.3"/>
    <row r="29" spans="1:7" ht="30" customHeight="1" x14ac:dyDescent="0.3"/>
    <row r="30" spans="1:7" ht="30" customHeight="1" x14ac:dyDescent="0.3"/>
    <row r="31" spans="1:7" ht="30" customHeight="1" x14ac:dyDescent="0.3"/>
    <row r="32" spans="1:7"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sheetData>
  <sheetProtection algorithmName="SHA-512" hashValue="MWniDg6hgyqa5Hi2L6H8QXPS1kcY38TbzizJslbixxnGF6JE6Uwn+jFbxN0L3yKy/AJfLlkRc8Lulvm5+Veb+w==" saltValue="Znf8lKwNrxaXiJygDkzfWg=="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Narrow,Navadno"&amp;10&amp;K00-024&amp;F&amp;A</oddHeader>
    <oddFooter>&amp;C&amp;"Arial Narrow,Navadno"&amp;10&amp;Y&amp;K00-024&amp;P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50"/>
  <sheetViews>
    <sheetView view="pageBreakPreview" zoomScaleNormal="100" zoomScaleSheetLayoutView="100" workbookViewId="0">
      <selection activeCell="A7" sqref="A7"/>
    </sheetView>
  </sheetViews>
  <sheetFormatPr defaultRowHeight="16.5" x14ac:dyDescent="0.3"/>
  <cols>
    <col min="1" max="1" width="4.42578125" style="119" customWidth="1"/>
    <col min="2" max="2" width="40.7109375" style="119" customWidth="1"/>
    <col min="3" max="3" width="6.7109375" style="119" customWidth="1"/>
    <col min="4" max="4" width="10.7109375" style="122" customWidth="1"/>
    <col min="5" max="6" width="10.7109375" style="119" customWidth="1"/>
    <col min="7" max="16384" width="9.140625" style="119"/>
  </cols>
  <sheetData>
    <row r="1" spans="1:6" x14ac:dyDescent="0.3">
      <c r="A1" s="22" t="s">
        <v>11</v>
      </c>
      <c r="B1" s="23" t="s">
        <v>69</v>
      </c>
      <c r="C1" s="86"/>
      <c r="D1" s="86"/>
      <c r="E1" s="87"/>
      <c r="F1" s="88"/>
    </row>
    <row r="2" spans="1:6" ht="4.5" customHeight="1" x14ac:dyDescent="0.3">
      <c r="A2" s="28"/>
      <c r="B2" s="29"/>
      <c r="C2" s="30"/>
      <c r="D2" s="43"/>
      <c r="E2" s="30"/>
      <c r="F2" s="31"/>
    </row>
    <row r="3" spans="1:6" ht="27" customHeight="1" x14ac:dyDescent="0.3">
      <c r="A3" s="89" t="s">
        <v>2</v>
      </c>
      <c r="B3" s="33" t="s">
        <v>3</v>
      </c>
      <c r="C3" s="34" t="s">
        <v>4</v>
      </c>
      <c r="D3" s="34" t="s">
        <v>5</v>
      </c>
      <c r="E3" s="34" t="s">
        <v>6</v>
      </c>
      <c r="F3" s="35" t="s">
        <v>39</v>
      </c>
    </row>
    <row r="4" spans="1:6" ht="15" customHeight="1" x14ac:dyDescent="0.3">
      <c r="A4" s="28"/>
      <c r="B4" s="29"/>
      <c r="C4" s="30"/>
      <c r="D4" s="43"/>
      <c r="F4" s="31"/>
    </row>
    <row r="5" spans="1:6" ht="70.5" customHeight="1" x14ac:dyDescent="0.3">
      <c r="A5" s="28"/>
      <c r="B5" s="130" t="s">
        <v>60</v>
      </c>
      <c r="C5" s="130"/>
      <c r="D5" s="130"/>
      <c r="E5" s="130"/>
      <c r="F5" s="130"/>
    </row>
    <row r="6" spans="1:6" ht="15" customHeight="1" x14ac:dyDescent="0.3">
      <c r="A6" s="28"/>
      <c r="B6" s="29"/>
      <c r="C6" s="30"/>
      <c r="D6" s="43"/>
      <c r="F6" s="31"/>
    </row>
    <row r="7" spans="1:6" s="120" customFormat="1" ht="51" x14ac:dyDescent="0.3">
      <c r="A7" s="49" t="s">
        <v>0</v>
      </c>
      <c r="B7" s="50" t="s">
        <v>72</v>
      </c>
      <c r="C7" s="51" t="s">
        <v>12</v>
      </c>
      <c r="D7" s="52">
        <f>200*0.1+10+5+5</f>
        <v>40</v>
      </c>
      <c r="E7" s="127"/>
      <c r="F7" s="84">
        <f>+D7*E7</f>
        <v>0</v>
      </c>
    </row>
    <row r="8" spans="1:6" s="120" customFormat="1" ht="15" customHeight="1" x14ac:dyDescent="0.3">
      <c r="A8" s="45"/>
      <c r="B8" s="46"/>
      <c r="C8" s="51"/>
      <c r="D8" s="52"/>
      <c r="E8" s="127"/>
      <c r="F8" s="84"/>
    </row>
    <row r="9" spans="1:6" s="120" customFormat="1" ht="38.25" x14ac:dyDescent="0.3">
      <c r="A9" s="49" t="s">
        <v>1</v>
      </c>
      <c r="B9" s="50" t="s">
        <v>61</v>
      </c>
      <c r="C9" s="51" t="s">
        <v>12</v>
      </c>
      <c r="D9" s="52">
        <f>26.03*3+28.5*2.4+12.9*0.3*2+1.77</f>
        <v>156.00000000000003</v>
      </c>
      <c r="E9" s="127"/>
      <c r="F9" s="84">
        <f>+D9*E9</f>
        <v>0</v>
      </c>
    </row>
    <row r="10" spans="1:6" s="120" customFormat="1" x14ac:dyDescent="0.3">
      <c r="A10" s="49"/>
      <c r="B10" s="50"/>
      <c r="C10" s="51"/>
      <c r="D10" s="52"/>
      <c r="E10" s="127"/>
      <c r="F10" s="84"/>
    </row>
    <row r="11" spans="1:6" s="120" customFormat="1" ht="25.5" x14ac:dyDescent="0.3">
      <c r="A11" s="49" t="s">
        <v>13</v>
      </c>
      <c r="B11" s="50" t="s">
        <v>62</v>
      </c>
      <c r="C11" s="51" t="s">
        <v>12</v>
      </c>
      <c r="D11" s="52">
        <v>5</v>
      </c>
      <c r="E11" s="127"/>
      <c r="F11" s="84">
        <f t="shared" ref="F11" si="0">+D11*E11</f>
        <v>0</v>
      </c>
    </row>
    <row r="12" spans="1:6" s="120" customFormat="1" ht="15" customHeight="1" x14ac:dyDescent="0.3">
      <c r="A12" s="90"/>
      <c r="B12" s="91"/>
      <c r="C12" s="92"/>
      <c r="D12" s="93"/>
      <c r="E12" s="127"/>
      <c r="F12" s="94"/>
    </row>
    <row r="13" spans="1:6" s="120" customFormat="1" ht="69" customHeight="1" x14ac:dyDescent="0.3">
      <c r="A13" s="49" t="s">
        <v>14</v>
      </c>
      <c r="B13" s="50" t="s">
        <v>63</v>
      </c>
      <c r="C13" s="51" t="s">
        <v>12</v>
      </c>
      <c r="D13" s="52">
        <f>200*0.1</f>
        <v>20</v>
      </c>
      <c r="E13" s="127"/>
      <c r="F13" s="84">
        <f>+D13*E13</f>
        <v>0</v>
      </c>
    </row>
    <row r="14" spans="1:6" s="120" customFormat="1" ht="15" customHeight="1" x14ac:dyDescent="0.3">
      <c r="A14" s="90"/>
      <c r="B14" s="91" t="s">
        <v>37</v>
      </c>
      <c r="C14" s="92"/>
      <c r="D14" s="93"/>
      <c r="E14" s="127"/>
      <c r="F14" s="94"/>
    </row>
    <row r="15" spans="1:6" s="120" customFormat="1" ht="51" x14ac:dyDescent="0.3">
      <c r="A15" s="49" t="s">
        <v>16</v>
      </c>
      <c r="B15" s="50" t="s">
        <v>64</v>
      </c>
      <c r="C15" s="51" t="s">
        <v>12</v>
      </c>
      <c r="D15" s="52">
        <f>0.08*0.16*6.4*2*19+0.16*0.16*16.6*6+0.1*0.14*5*19+260*0.02+2.31+0.5</f>
        <v>15.002720000000002</v>
      </c>
      <c r="E15" s="127"/>
      <c r="F15" s="84">
        <f>+D15*E15</f>
        <v>0</v>
      </c>
    </row>
    <row r="16" spans="1:6" s="120" customFormat="1" ht="15" customHeight="1" x14ac:dyDescent="0.3">
      <c r="A16" s="90"/>
      <c r="B16" s="91"/>
      <c r="C16" s="92"/>
      <c r="D16" s="93"/>
      <c r="E16" s="127"/>
      <c r="F16" s="94"/>
    </row>
    <row r="17" spans="1:6" s="120" customFormat="1" ht="25.5" x14ac:dyDescent="0.3">
      <c r="A17" s="49" t="s">
        <v>17</v>
      </c>
      <c r="B17" s="50" t="s">
        <v>65</v>
      </c>
      <c r="C17" s="51" t="s">
        <v>12</v>
      </c>
      <c r="D17" s="52">
        <v>0</v>
      </c>
      <c r="E17" s="127"/>
      <c r="F17" s="84">
        <f>+D17*E17</f>
        <v>0</v>
      </c>
    </row>
    <row r="18" spans="1:6" s="120" customFormat="1" ht="15" customHeight="1" x14ac:dyDescent="0.3">
      <c r="A18" s="49"/>
      <c r="B18" s="50"/>
      <c r="C18" s="51"/>
      <c r="D18" s="52"/>
      <c r="E18" s="127"/>
      <c r="F18" s="84"/>
    </row>
    <row r="19" spans="1:6" s="120" customFormat="1" ht="25.5" x14ac:dyDescent="0.3">
      <c r="A19" s="49" t="s">
        <v>18</v>
      </c>
      <c r="B19" s="50" t="s">
        <v>66</v>
      </c>
      <c r="C19" s="51" t="s">
        <v>12</v>
      </c>
      <c r="D19" s="52">
        <f>150*0.01+1.5</f>
        <v>3</v>
      </c>
      <c r="E19" s="127"/>
      <c r="F19" s="84">
        <f t="shared" ref="F19:F25" si="1">+D19*E19</f>
        <v>0</v>
      </c>
    </row>
    <row r="20" spans="1:6" s="120" customFormat="1" ht="15" customHeight="1" x14ac:dyDescent="0.3">
      <c r="A20" s="49"/>
      <c r="B20" s="50"/>
      <c r="C20" s="51"/>
      <c r="D20" s="52"/>
      <c r="E20" s="127"/>
      <c r="F20" s="84"/>
    </row>
    <row r="21" spans="1:6" s="120" customFormat="1" ht="40.5" customHeight="1" x14ac:dyDescent="0.3">
      <c r="A21" s="49" t="s">
        <v>19</v>
      </c>
      <c r="B21" s="50" t="s">
        <v>41</v>
      </c>
      <c r="C21" s="51" t="s">
        <v>10</v>
      </c>
      <c r="D21" s="52">
        <v>0</v>
      </c>
      <c r="E21" s="127"/>
      <c r="F21" s="84">
        <f t="shared" si="1"/>
        <v>0</v>
      </c>
    </row>
    <row r="22" spans="1:6" s="120" customFormat="1" ht="15" customHeight="1" x14ac:dyDescent="0.3">
      <c r="A22" s="49"/>
      <c r="B22" s="50"/>
      <c r="C22" s="51"/>
      <c r="D22" s="52"/>
      <c r="E22" s="127"/>
      <c r="F22" s="84"/>
    </row>
    <row r="23" spans="1:6" s="120" customFormat="1" ht="33" customHeight="1" x14ac:dyDescent="0.3">
      <c r="A23" s="49" t="s">
        <v>20</v>
      </c>
      <c r="B23" s="50" t="s">
        <v>42</v>
      </c>
      <c r="C23" s="51" t="s">
        <v>12</v>
      </c>
      <c r="D23" s="52">
        <v>5</v>
      </c>
      <c r="E23" s="127"/>
      <c r="F23" s="84">
        <f t="shared" si="1"/>
        <v>0</v>
      </c>
    </row>
    <row r="24" spans="1:6" s="120" customFormat="1" ht="15" customHeight="1" x14ac:dyDescent="0.3">
      <c r="A24" s="95"/>
      <c r="B24" s="91"/>
      <c r="C24" s="92"/>
      <c r="D24" s="93"/>
      <c r="E24" s="127"/>
      <c r="F24" s="84"/>
    </row>
    <row r="25" spans="1:6" s="120" customFormat="1" ht="25.5" x14ac:dyDescent="0.3">
      <c r="A25" s="45" t="s">
        <v>21</v>
      </c>
      <c r="B25" s="50" t="s">
        <v>70</v>
      </c>
      <c r="C25" s="51" t="s">
        <v>10</v>
      </c>
      <c r="D25" s="52">
        <f>100</f>
        <v>100</v>
      </c>
      <c r="E25" s="127"/>
      <c r="F25" s="84">
        <f t="shared" si="1"/>
        <v>0</v>
      </c>
    </row>
    <row r="26" spans="1:6" s="120" customFormat="1" x14ac:dyDescent="0.3">
      <c r="A26" s="45"/>
      <c r="B26" s="50"/>
      <c r="C26" s="51"/>
      <c r="D26" s="52"/>
      <c r="E26" s="127"/>
      <c r="F26" s="84"/>
    </row>
    <row r="27" spans="1:6" s="120" customFormat="1" ht="25.5" x14ac:dyDescent="0.3">
      <c r="A27" s="45" t="s">
        <v>22</v>
      </c>
      <c r="B27" s="50" t="s">
        <v>71</v>
      </c>
      <c r="C27" s="51" t="s">
        <v>10</v>
      </c>
      <c r="D27" s="52">
        <v>50</v>
      </c>
      <c r="E27" s="127"/>
      <c r="F27" s="84">
        <f t="shared" ref="F27" si="2">+D27*E27</f>
        <v>0</v>
      </c>
    </row>
    <row r="28" spans="1:6" s="120" customFormat="1" ht="15" customHeight="1" x14ac:dyDescent="0.3">
      <c r="A28" s="95"/>
      <c r="B28" s="91"/>
      <c r="C28" s="92"/>
      <c r="D28" s="93"/>
      <c r="E28" s="127"/>
      <c r="F28" s="94"/>
    </row>
    <row r="29" spans="1:6" s="120" customFormat="1" ht="36.75" customHeight="1" x14ac:dyDescent="0.3">
      <c r="A29" s="49" t="s">
        <v>23</v>
      </c>
      <c r="B29" s="50" t="s">
        <v>43</v>
      </c>
      <c r="C29" s="51" t="s">
        <v>10</v>
      </c>
      <c r="D29" s="52">
        <v>200</v>
      </c>
      <c r="E29" s="127"/>
      <c r="F29" s="84">
        <f>+D29*E29</f>
        <v>0</v>
      </c>
    </row>
    <row r="30" spans="1:6" s="120" customFormat="1" ht="15" customHeight="1" x14ac:dyDescent="0.3">
      <c r="A30" s="95"/>
      <c r="B30" s="91"/>
      <c r="C30" s="92"/>
      <c r="D30" s="93"/>
      <c r="E30" s="127"/>
      <c r="F30" s="94"/>
    </row>
    <row r="31" spans="1:6" s="120" customFormat="1" ht="38.25" x14ac:dyDescent="0.3">
      <c r="A31" s="45" t="s">
        <v>25</v>
      </c>
      <c r="B31" s="50" t="s">
        <v>67</v>
      </c>
      <c r="C31" s="51" t="s">
        <v>10</v>
      </c>
      <c r="D31" s="52">
        <f>250</f>
        <v>250</v>
      </c>
      <c r="E31" s="127"/>
      <c r="F31" s="84">
        <f t="shared" ref="F31" si="3">+D31*E31</f>
        <v>0</v>
      </c>
    </row>
    <row r="32" spans="1:6" s="120" customFormat="1" ht="15" customHeight="1" x14ac:dyDescent="0.3">
      <c r="A32" s="45"/>
      <c r="B32" s="121"/>
      <c r="C32" s="92"/>
      <c r="D32" s="93"/>
      <c r="E32" s="127"/>
      <c r="F32" s="84"/>
    </row>
    <row r="33" spans="1:6" s="120" customFormat="1" ht="42.75" customHeight="1" x14ac:dyDescent="0.3">
      <c r="A33" s="49" t="s">
        <v>26</v>
      </c>
      <c r="B33" s="50" t="s">
        <v>44</v>
      </c>
      <c r="C33" s="51" t="s">
        <v>38</v>
      </c>
      <c r="D33" s="52">
        <f>16.6*2+10+1.8+16</f>
        <v>61</v>
      </c>
      <c r="E33" s="127"/>
      <c r="F33" s="84">
        <f>+D33*E33</f>
        <v>0</v>
      </c>
    </row>
    <row r="34" spans="1:6" s="120" customFormat="1" ht="15" customHeight="1" x14ac:dyDescent="0.3">
      <c r="A34" s="45"/>
      <c r="B34" s="46"/>
      <c r="C34" s="92"/>
      <c r="D34" s="93"/>
      <c r="E34" s="127"/>
      <c r="F34" s="94"/>
    </row>
    <row r="35" spans="1:6" s="120" customFormat="1" ht="51" x14ac:dyDescent="0.3">
      <c r="A35" s="49" t="s">
        <v>27</v>
      </c>
      <c r="B35" s="50" t="s">
        <v>45</v>
      </c>
      <c r="C35" s="51" t="s">
        <v>15</v>
      </c>
      <c r="D35" s="52">
        <v>500</v>
      </c>
      <c r="E35" s="127"/>
      <c r="F35" s="84">
        <f>+D35*E35</f>
        <v>0</v>
      </c>
    </row>
    <row r="36" spans="1:6" s="120" customFormat="1" ht="15" customHeight="1" x14ac:dyDescent="0.3">
      <c r="A36" s="45"/>
      <c r="B36" s="79"/>
      <c r="C36" s="92"/>
      <c r="D36" s="93"/>
      <c r="E36" s="127"/>
      <c r="F36" s="94"/>
    </row>
    <row r="37" spans="1:6" s="120" customFormat="1" ht="38.25" x14ac:dyDescent="0.3">
      <c r="A37" s="45" t="s">
        <v>28</v>
      </c>
      <c r="B37" s="50" t="s">
        <v>46</v>
      </c>
      <c r="C37" s="51" t="s">
        <v>12</v>
      </c>
      <c r="D37" s="96">
        <f>(1.75*3+1.5*3)*0.25*0.03+0.03</f>
        <v>0.10312499999999999</v>
      </c>
      <c r="E37" s="127"/>
      <c r="F37" s="84">
        <f>+D37*E37</f>
        <v>0</v>
      </c>
    </row>
    <row r="38" spans="1:6" s="120" customFormat="1" ht="15" customHeight="1" x14ac:dyDescent="0.3">
      <c r="A38" s="95"/>
      <c r="B38" s="97"/>
      <c r="C38" s="98"/>
      <c r="D38" s="93"/>
      <c r="E38" s="127"/>
      <c r="F38" s="94"/>
    </row>
    <row r="39" spans="1:6" s="120" customFormat="1" ht="57" customHeight="1" x14ac:dyDescent="0.3">
      <c r="A39" s="45" t="s">
        <v>29</v>
      </c>
      <c r="B39" s="50" t="s">
        <v>47</v>
      </c>
      <c r="C39" s="51" t="s">
        <v>36</v>
      </c>
      <c r="D39" s="96">
        <f>7+9</f>
        <v>16</v>
      </c>
      <c r="E39" s="127"/>
      <c r="F39" s="84">
        <f>+D39*E39</f>
        <v>0</v>
      </c>
    </row>
    <row r="40" spans="1:6" s="120" customFormat="1" ht="15" customHeight="1" x14ac:dyDescent="0.3">
      <c r="A40" s="45"/>
      <c r="B40" s="97"/>
      <c r="C40" s="51"/>
      <c r="D40" s="93"/>
      <c r="E40" s="127"/>
      <c r="F40" s="84"/>
    </row>
    <row r="41" spans="1:6" s="120" customFormat="1" ht="51" x14ac:dyDescent="0.3">
      <c r="A41" s="45" t="s">
        <v>30</v>
      </c>
      <c r="B41" s="50" t="s">
        <v>48</v>
      </c>
      <c r="C41" s="51" t="s">
        <v>36</v>
      </c>
      <c r="D41" s="52">
        <f>3</f>
        <v>3</v>
      </c>
      <c r="E41" s="127"/>
      <c r="F41" s="84">
        <f t="shared" ref="F41:F43" si="4">+D41*E41</f>
        <v>0</v>
      </c>
    </row>
    <row r="42" spans="1:6" s="120" customFormat="1" ht="15" customHeight="1" x14ac:dyDescent="0.3">
      <c r="A42" s="45"/>
      <c r="B42" s="97"/>
      <c r="C42" s="51"/>
      <c r="D42" s="93"/>
      <c r="E42" s="127"/>
      <c r="F42" s="84"/>
    </row>
    <row r="43" spans="1:6" s="120" customFormat="1" ht="51" x14ac:dyDescent="0.3">
      <c r="A43" s="45" t="s">
        <v>31</v>
      </c>
      <c r="B43" s="50" t="s">
        <v>49</v>
      </c>
      <c r="C43" s="51" t="s">
        <v>36</v>
      </c>
      <c r="D43" s="52">
        <v>3</v>
      </c>
      <c r="E43" s="127"/>
      <c r="F43" s="84">
        <f t="shared" si="4"/>
        <v>0</v>
      </c>
    </row>
    <row r="44" spans="1:6" s="120" customFormat="1" ht="15" customHeight="1" x14ac:dyDescent="0.3">
      <c r="A44" s="45"/>
      <c r="B44" s="97"/>
      <c r="C44" s="98"/>
      <c r="D44" s="93"/>
      <c r="E44" s="127"/>
      <c r="F44" s="84"/>
    </row>
    <row r="45" spans="1:6" s="120" customFormat="1" ht="25.5" x14ac:dyDescent="0.3">
      <c r="A45" s="45" t="s">
        <v>32</v>
      </c>
      <c r="B45" s="50" t="s">
        <v>50</v>
      </c>
      <c r="C45" s="51" t="s">
        <v>12</v>
      </c>
      <c r="D45" s="52">
        <f>200*0.3</f>
        <v>60</v>
      </c>
      <c r="E45" s="127"/>
      <c r="F45" s="84">
        <f>+D45*E45</f>
        <v>0</v>
      </c>
    </row>
    <row r="46" spans="1:6" s="120" customFormat="1" x14ac:dyDescent="0.3">
      <c r="A46" s="45"/>
      <c r="B46" s="50"/>
      <c r="C46" s="51"/>
      <c r="D46" s="52"/>
      <c r="E46" s="127"/>
      <c r="F46" s="84"/>
    </row>
    <row r="47" spans="1:6" s="120" customFormat="1" ht="38.25" x14ac:dyDescent="0.3">
      <c r="A47" s="45" t="s">
        <v>33</v>
      </c>
      <c r="B47" s="50" t="s">
        <v>73</v>
      </c>
      <c r="C47" s="51" t="s">
        <v>12</v>
      </c>
      <c r="D47" s="52">
        <v>30</v>
      </c>
      <c r="E47" s="127"/>
      <c r="F47" s="84">
        <f>+D47*E47</f>
        <v>0</v>
      </c>
    </row>
    <row r="48" spans="1:6" s="120" customFormat="1" ht="13.5" customHeight="1" x14ac:dyDescent="0.3">
      <c r="A48" s="45"/>
      <c r="B48" s="50"/>
      <c r="C48" s="51"/>
      <c r="D48" s="52"/>
      <c r="E48" s="127"/>
      <c r="F48" s="84"/>
    </row>
    <row r="49" spans="1:6" s="120" customFormat="1" ht="38.25" x14ac:dyDescent="0.3">
      <c r="A49" s="45" t="s">
        <v>34</v>
      </c>
      <c r="B49" s="50" t="s">
        <v>51</v>
      </c>
      <c r="C49" s="51" t="s">
        <v>9</v>
      </c>
      <c r="D49" s="52">
        <v>1</v>
      </c>
      <c r="E49" s="127"/>
      <c r="F49" s="84">
        <f t="shared" ref="F49:F51" si="5">+D49*E49</f>
        <v>0</v>
      </c>
    </row>
    <row r="50" spans="1:6" s="120" customFormat="1" ht="13.5" customHeight="1" x14ac:dyDescent="0.3">
      <c r="A50" s="45"/>
      <c r="B50" s="50"/>
      <c r="C50" s="51"/>
      <c r="D50" s="52"/>
      <c r="E50" s="127"/>
      <c r="F50" s="84"/>
    </row>
    <row r="51" spans="1:6" s="120" customFormat="1" ht="38.25" x14ac:dyDescent="0.3">
      <c r="A51" s="45" t="s">
        <v>35</v>
      </c>
      <c r="B51" s="50" t="s">
        <v>52</v>
      </c>
      <c r="C51" s="51" t="s">
        <v>9</v>
      </c>
      <c r="D51" s="52">
        <v>1</v>
      </c>
      <c r="E51" s="127"/>
      <c r="F51" s="84">
        <f t="shared" si="5"/>
        <v>0</v>
      </c>
    </row>
    <row r="52" spans="1:6" ht="15" customHeight="1" x14ac:dyDescent="0.3"/>
    <row r="53" spans="1:6" ht="15" customHeight="1" x14ac:dyDescent="0.3">
      <c r="A53" s="123"/>
      <c r="B53" s="123"/>
      <c r="C53" s="123"/>
      <c r="D53" s="124"/>
      <c r="E53" s="123"/>
      <c r="F53" s="123"/>
    </row>
    <row r="54" spans="1:6" ht="15" customHeight="1" x14ac:dyDescent="0.3">
      <c r="B54" s="125" t="s">
        <v>7</v>
      </c>
      <c r="F54" s="126">
        <f>SUM(F7:F51)</f>
        <v>0</v>
      </c>
    </row>
    <row r="55" spans="1:6" ht="15" customHeight="1" x14ac:dyDescent="0.3"/>
    <row r="56" spans="1:6" s="62" customFormat="1" ht="45" customHeight="1" x14ac:dyDescent="0.3">
      <c r="A56" s="39"/>
      <c r="B56" s="50"/>
      <c r="C56" s="47"/>
      <c r="D56" s="99"/>
      <c r="E56" s="59"/>
      <c r="F56" s="77"/>
    </row>
    <row r="57" spans="1:6" s="62" customFormat="1" x14ac:dyDescent="0.3">
      <c r="A57" s="46"/>
      <c r="B57" s="46"/>
      <c r="C57" s="47"/>
      <c r="D57" s="99"/>
      <c r="E57" s="77"/>
      <c r="F57" s="77"/>
    </row>
    <row r="58" spans="1:6" s="62" customFormat="1" ht="45.75" customHeight="1" x14ac:dyDescent="0.3">
      <c r="A58" s="78"/>
      <c r="B58" s="79"/>
      <c r="C58" s="57"/>
      <c r="D58" s="48"/>
      <c r="E58" s="77"/>
      <c r="F58" s="77"/>
    </row>
    <row r="59" spans="1:6" s="62" customFormat="1" x14ac:dyDescent="0.3">
      <c r="A59" s="55"/>
      <c r="B59" s="56"/>
      <c r="C59" s="57"/>
      <c r="D59" s="48"/>
      <c r="E59" s="59"/>
      <c r="F59" s="77"/>
    </row>
    <row r="60" spans="1:6" s="62" customFormat="1" ht="31.5" customHeight="1" x14ac:dyDescent="0.3">
      <c r="A60" s="78"/>
      <c r="B60" s="79"/>
      <c r="C60" s="57"/>
      <c r="D60" s="48"/>
      <c r="E60" s="77"/>
      <c r="F60" s="77"/>
    </row>
    <row r="61" spans="1:6" s="62" customFormat="1" x14ac:dyDescent="0.3">
      <c r="A61" s="50"/>
      <c r="B61" s="50"/>
      <c r="C61" s="81"/>
      <c r="D61" s="100"/>
      <c r="E61" s="77"/>
      <c r="F61" s="77"/>
    </row>
    <row r="62" spans="1:6" s="83" customFormat="1" ht="12" customHeight="1" x14ac:dyDescent="0.2">
      <c r="A62" s="82"/>
      <c r="B62" s="50"/>
      <c r="C62" s="81"/>
      <c r="D62" s="100"/>
      <c r="E62" s="77"/>
      <c r="F62" s="77"/>
    </row>
    <row r="63" spans="1:6" s="83" customFormat="1" ht="30.75" customHeight="1" x14ac:dyDescent="0.2">
      <c r="A63" s="82"/>
      <c r="B63" s="50"/>
      <c r="C63" s="81"/>
      <c r="D63" s="100"/>
      <c r="E63" s="77"/>
      <c r="F63" s="77"/>
    </row>
    <row r="64" spans="1:6"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sheetData>
  <sheetProtection algorithmName="SHA-512" hashValue="1etec+Nt/643/vmswQKMbraeB3Spqk9L+KbMxZfZp7xPa/bGnwbp+eO8PjNbD4iM/+6xN3yJ/iKiJAO65H1DyQ==" saltValue="qbciJAqADIZ3UcdLH3dWvg=="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Narrow,Navadno"&amp;10&amp;K00-024&amp;F&amp;A</oddHeader>
    <oddFooter>&amp;C&amp;"Arial Narrow,Navadno"&amp;10&amp;Y&amp;K00-024&amp;P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3</vt:i4>
      </vt:variant>
    </vt:vector>
  </HeadingPairs>
  <TitlesOfParts>
    <vt:vector size="6" baseType="lpstr">
      <vt:lpstr>REKAPITULACIJA_ODSTR. DELA</vt:lpstr>
      <vt:lpstr>I.Pipravljalna dela</vt:lpstr>
      <vt:lpstr>II.Odstranjevalna dela</vt:lpstr>
      <vt:lpstr>'I.Pipravljalna dela'!Področje_tiskanja</vt:lpstr>
      <vt:lpstr>'REKAPITULACIJA_ODSTR. DELA'!Področje_tiskanja</vt:lpstr>
      <vt:lpstr>'II.Odstranjevalna dela'!Tiskanje_naslovov</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Uporabnik sistema Windows</cp:lastModifiedBy>
  <cp:lastPrinted>2021-10-05T11:33:48Z</cp:lastPrinted>
  <dcterms:created xsi:type="dcterms:W3CDTF">2013-01-31T11:07:33Z</dcterms:created>
  <dcterms:modified xsi:type="dcterms:W3CDTF">2024-09-02T09:31:38Z</dcterms:modified>
</cp:coreProperties>
</file>